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195" windowHeight="11565" activeTab="1"/>
  </bookViews>
  <sheets>
    <sheet name="Ekamutner" sheetId="1" r:id="rId1"/>
    <sheet name="Gorcarnakan_caxs" sheetId="2" r:id="rId2"/>
    <sheet name="Tntesagitakan" sheetId="3" r:id="rId3"/>
    <sheet name="Dificit" sheetId="4" r:id="rId4"/>
    <sheet name="Dificiti_caxs" sheetId="5" r:id="rId5"/>
  </sheets>
  <calcPr calcId="124519"/>
</workbook>
</file>

<file path=xl/calcChain.xml><?xml version="1.0" encoding="utf-8"?>
<calcChain xmlns="http://schemas.openxmlformats.org/spreadsheetml/2006/main">
  <c r="K19" i="4"/>
  <c r="J19"/>
  <c r="I19"/>
  <c r="H19"/>
  <c r="G19"/>
  <c r="F19"/>
  <c r="E19"/>
  <c r="D19"/>
  <c r="C19"/>
  <c r="J91" i="5"/>
  <c r="G91"/>
  <c r="G88" s="1"/>
  <c r="D91"/>
  <c r="J90"/>
  <c r="J88" s="1"/>
  <c r="G90"/>
  <c r="D90"/>
  <c r="D88" s="1"/>
  <c r="L88"/>
  <c r="K88"/>
  <c r="K82" s="1"/>
  <c r="I88"/>
  <c r="H88"/>
  <c r="F88"/>
  <c r="E88"/>
  <c r="E82" s="1"/>
  <c r="J87"/>
  <c r="J84" s="1"/>
  <c r="G87"/>
  <c r="D87"/>
  <c r="D84" s="1"/>
  <c r="D82" s="1"/>
  <c r="J86"/>
  <c r="G86"/>
  <c r="G84" s="1"/>
  <c r="D86"/>
  <c r="L84"/>
  <c r="L82" s="1"/>
  <c r="L76" s="1"/>
  <c r="L74" s="1"/>
  <c r="I84"/>
  <c r="I82" s="1"/>
  <c r="F84"/>
  <c r="J82"/>
  <c r="H82"/>
  <c r="H76" s="1"/>
  <c r="F82"/>
  <c r="F76" s="1"/>
  <c r="F74" s="1"/>
  <c r="J81"/>
  <c r="G81"/>
  <c r="D81"/>
  <c r="J80"/>
  <c r="G80"/>
  <c r="D80"/>
  <c r="L78"/>
  <c r="J78"/>
  <c r="I78"/>
  <c r="G78"/>
  <c r="F78"/>
  <c r="D78"/>
  <c r="K76"/>
  <c r="K74" s="1"/>
  <c r="I76"/>
  <c r="I74" s="1"/>
  <c r="E76"/>
  <c r="E74" s="1"/>
  <c r="H74"/>
  <c r="J73"/>
  <c r="G73"/>
  <c r="D73"/>
  <c r="J72"/>
  <c r="G72"/>
  <c r="D72"/>
  <c r="J71"/>
  <c r="G71"/>
  <c r="D71"/>
  <c r="J70"/>
  <c r="G69"/>
  <c r="G63" s="1"/>
  <c r="J68"/>
  <c r="G68"/>
  <c r="D68"/>
  <c r="J67"/>
  <c r="G67"/>
  <c r="D67"/>
  <c r="L65"/>
  <c r="J65"/>
  <c r="I65"/>
  <c r="G65"/>
  <c r="F65"/>
  <c r="D65"/>
  <c r="K63"/>
  <c r="K55" s="1"/>
  <c r="K44" s="1"/>
  <c r="H63"/>
  <c r="E63"/>
  <c r="J62"/>
  <c r="G62"/>
  <c r="D62"/>
  <c r="J61"/>
  <c r="G61"/>
  <c r="D61"/>
  <c r="K60"/>
  <c r="H60"/>
  <c r="H55" s="1"/>
  <c r="H44" s="1"/>
  <c r="E60"/>
  <c r="J59"/>
  <c r="G59"/>
  <c r="D59"/>
  <c r="K57"/>
  <c r="L69" s="1"/>
  <c r="L63" s="1"/>
  <c r="L55" s="1"/>
  <c r="J57"/>
  <c r="H57"/>
  <c r="I69" s="1"/>
  <c r="I63" s="1"/>
  <c r="I55" s="1"/>
  <c r="G57"/>
  <c r="G60" s="1"/>
  <c r="E57"/>
  <c r="F69" s="1"/>
  <c r="F63" s="1"/>
  <c r="F55" s="1"/>
  <c r="D57"/>
  <c r="E55"/>
  <c r="E44" s="1"/>
  <c r="J54"/>
  <c r="G54"/>
  <c r="D54"/>
  <c r="J53"/>
  <c r="G53"/>
  <c r="G51" s="1"/>
  <c r="D53"/>
  <c r="L51"/>
  <c r="K51"/>
  <c r="J51"/>
  <c r="I51"/>
  <c r="H51"/>
  <c r="F51"/>
  <c r="E51"/>
  <c r="D51"/>
  <c r="J50"/>
  <c r="G50"/>
  <c r="D50"/>
  <c r="J49"/>
  <c r="J46" s="1"/>
  <c r="G49"/>
  <c r="D49"/>
  <c r="D46" s="1"/>
  <c r="J48"/>
  <c r="G48"/>
  <c r="G46" s="1"/>
  <c r="D48"/>
  <c r="L46"/>
  <c r="L44" s="1"/>
  <c r="I46"/>
  <c r="F46"/>
  <c r="F44"/>
  <c r="J43"/>
  <c r="G43"/>
  <c r="D43"/>
  <c r="J42"/>
  <c r="J40" s="1"/>
  <c r="G42"/>
  <c r="D42"/>
  <c r="D40" s="1"/>
  <c r="L40"/>
  <c r="K40"/>
  <c r="I40"/>
  <c r="H40"/>
  <c r="G40"/>
  <c r="G34" s="1"/>
  <c r="F40"/>
  <c r="E40"/>
  <c r="J39"/>
  <c r="G39"/>
  <c r="D39"/>
  <c r="J38"/>
  <c r="G38"/>
  <c r="G36" s="1"/>
  <c r="D38"/>
  <c r="L36"/>
  <c r="L34" s="1"/>
  <c r="K36"/>
  <c r="J36"/>
  <c r="J34" s="1"/>
  <c r="I36"/>
  <c r="H36"/>
  <c r="H34" s="1"/>
  <c r="F36"/>
  <c r="F34" s="1"/>
  <c r="E36"/>
  <c r="D36"/>
  <c r="D34" s="1"/>
  <c r="K34"/>
  <c r="K22" s="1"/>
  <c r="I34"/>
  <c r="E34"/>
  <c r="E22" s="1"/>
  <c r="J33"/>
  <c r="J30" s="1"/>
  <c r="G33"/>
  <c r="D33"/>
  <c r="D30" s="1"/>
  <c r="J32"/>
  <c r="G32"/>
  <c r="G30" s="1"/>
  <c r="D32"/>
  <c r="L30"/>
  <c r="I30"/>
  <c r="F30"/>
  <c r="J29"/>
  <c r="J26" s="1"/>
  <c r="J24" s="1"/>
  <c r="J22" s="1"/>
  <c r="G29"/>
  <c r="D29"/>
  <c r="D26" s="1"/>
  <c r="D24" s="1"/>
  <c r="J28"/>
  <c r="G28"/>
  <c r="G26" s="1"/>
  <c r="G24" s="1"/>
  <c r="D28"/>
  <c r="L26"/>
  <c r="L24" s="1"/>
  <c r="L22" s="1"/>
  <c r="L16" s="1"/>
  <c r="L14" s="1"/>
  <c r="L12" s="1"/>
  <c r="I26"/>
  <c r="F26"/>
  <c r="F24" s="1"/>
  <c r="F22" s="1"/>
  <c r="F16" s="1"/>
  <c r="F14" s="1"/>
  <c r="F12" s="1"/>
  <c r="I24"/>
  <c r="I22" s="1"/>
  <c r="H22"/>
  <c r="H16" s="1"/>
  <c r="H14" s="1"/>
  <c r="H12" s="1"/>
  <c r="D22"/>
  <c r="J21"/>
  <c r="G21"/>
  <c r="D21"/>
  <c r="J20"/>
  <c r="G20"/>
  <c r="D20"/>
  <c r="L18"/>
  <c r="J18"/>
  <c r="I18"/>
  <c r="G18"/>
  <c r="F18"/>
  <c r="D18"/>
  <c r="D16" s="1"/>
  <c r="K16"/>
  <c r="I16"/>
  <c r="E16"/>
  <c r="E14" s="1"/>
  <c r="E12" s="1"/>
  <c r="J228" i="3"/>
  <c r="G228"/>
  <c r="D228"/>
  <c r="J227"/>
  <c r="G227"/>
  <c r="D227"/>
  <c r="J226"/>
  <c r="G226"/>
  <c r="D226"/>
  <c r="J225"/>
  <c r="G225"/>
  <c r="D225"/>
  <c r="L223"/>
  <c r="J223"/>
  <c r="I223"/>
  <c r="G223"/>
  <c r="F223"/>
  <c r="D223"/>
  <c r="J222"/>
  <c r="G222"/>
  <c r="G220" s="1"/>
  <c r="D222"/>
  <c r="L220"/>
  <c r="L205" s="1"/>
  <c r="J220"/>
  <c r="I220"/>
  <c r="I205" s="1"/>
  <c r="F220"/>
  <c r="F205" s="1"/>
  <c r="D220"/>
  <c r="J219"/>
  <c r="G219"/>
  <c r="D219"/>
  <c r="J218"/>
  <c r="G218"/>
  <c r="D218"/>
  <c r="J217"/>
  <c r="G217"/>
  <c r="D217"/>
  <c r="L215"/>
  <c r="J215"/>
  <c r="J212" s="1"/>
  <c r="I215"/>
  <c r="G215"/>
  <c r="G205" s="1"/>
  <c r="F215"/>
  <c r="D215"/>
  <c r="D212" s="1"/>
  <c r="J214"/>
  <c r="G214"/>
  <c r="G212" s="1"/>
  <c r="D214"/>
  <c r="L212"/>
  <c r="I212"/>
  <c r="F212"/>
  <c r="J211"/>
  <c r="G211"/>
  <c r="D211"/>
  <c r="J210"/>
  <c r="G210"/>
  <c r="D210"/>
  <c r="J209"/>
  <c r="G209"/>
  <c r="D209"/>
  <c r="L207"/>
  <c r="J207"/>
  <c r="I207"/>
  <c r="G207"/>
  <c r="F207"/>
  <c r="D207"/>
  <c r="J205"/>
  <c r="D205"/>
  <c r="J204"/>
  <c r="G204"/>
  <c r="G202" s="1"/>
  <c r="D204"/>
  <c r="L202"/>
  <c r="J202"/>
  <c r="I202"/>
  <c r="F202"/>
  <c r="D202"/>
  <c r="J201"/>
  <c r="G201"/>
  <c r="D201"/>
  <c r="J200"/>
  <c r="G200"/>
  <c r="D200"/>
  <c r="J199"/>
  <c r="J196" s="1"/>
  <c r="G199"/>
  <c r="D199"/>
  <c r="D196" s="1"/>
  <c r="J198"/>
  <c r="G198"/>
  <c r="G196" s="1"/>
  <c r="D198"/>
  <c r="L196"/>
  <c r="I196"/>
  <c r="F196"/>
  <c r="J195"/>
  <c r="G195"/>
  <c r="D195"/>
  <c r="L193"/>
  <c r="J193"/>
  <c r="I193"/>
  <c r="G193"/>
  <c r="F193"/>
  <c r="D193"/>
  <c r="J192"/>
  <c r="G192"/>
  <c r="D192"/>
  <c r="J191"/>
  <c r="G191"/>
  <c r="D191"/>
  <c r="J190"/>
  <c r="G190"/>
  <c r="D190"/>
  <c r="J189"/>
  <c r="G189"/>
  <c r="D189"/>
  <c r="L187"/>
  <c r="J187"/>
  <c r="I187"/>
  <c r="G187"/>
  <c r="F187"/>
  <c r="D187"/>
  <c r="J186"/>
  <c r="G186"/>
  <c r="D186"/>
  <c r="J185"/>
  <c r="G185"/>
  <c r="D185"/>
  <c r="J184"/>
  <c r="G184"/>
  <c r="D184"/>
  <c r="J183"/>
  <c r="G183"/>
  <c r="D183"/>
  <c r="L181"/>
  <c r="J181"/>
  <c r="I181"/>
  <c r="G181"/>
  <c r="F181"/>
  <c r="D181"/>
  <c r="J180"/>
  <c r="G180"/>
  <c r="D180"/>
  <c r="J179"/>
  <c r="J176" s="1"/>
  <c r="G179"/>
  <c r="D179"/>
  <c r="D176" s="1"/>
  <c r="J178"/>
  <c r="G178"/>
  <c r="G176" s="1"/>
  <c r="G169" s="1"/>
  <c r="G167" s="1"/>
  <c r="D178"/>
  <c r="L176"/>
  <c r="L169" s="1"/>
  <c r="L167" s="1"/>
  <c r="I176"/>
  <c r="I169" s="1"/>
  <c r="F176"/>
  <c r="F169" s="1"/>
  <c r="F167" s="1"/>
  <c r="J175"/>
  <c r="G175"/>
  <c r="D175"/>
  <c r="J174"/>
  <c r="G174"/>
  <c r="D174"/>
  <c r="J173"/>
  <c r="G173"/>
  <c r="D173"/>
  <c r="L171"/>
  <c r="J171"/>
  <c r="I171"/>
  <c r="G171"/>
  <c r="F171"/>
  <c r="D171"/>
  <c r="J169"/>
  <c r="J167" s="1"/>
  <c r="D169"/>
  <c r="D167" s="1"/>
  <c r="J166"/>
  <c r="G166"/>
  <c r="D166"/>
  <c r="L163"/>
  <c r="K163"/>
  <c r="J163"/>
  <c r="I163"/>
  <c r="H163"/>
  <c r="G163"/>
  <c r="F163"/>
  <c r="E163"/>
  <c r="D163"/>
  <c r="J162"/>
  <c r="G162"/>
  <c r="G160" s="1"/>
  <c r="D162"/>
  <c r="K160"/>
  <c r="J160"/>
  <c r="H160"/>
  <c r="E160"/>
  <c r="D160"/>
  <c r="J159"/>
  <c r="G159"/>
  <c r="D159"/>
  <c r="K157"/>
  <c r="J157"/>
  <c r="H157"/>
  <c r="G157"/>
  <c r="E157"/>
  <c r="D157"/>
  <c r="J156"/>
  <c r="G156"/>
  <c r="D156"/>
  <c r="J155"/>
  <c r="G155"/>
  <c r="D155"/>
  <c r="K153"/>
  <c r="J153"/>
  <c r="H153"/>
  <c r="G153"/>
  <c r="E153"/>
  <c r="D153"/>
  <c r="J152"/>
  <c r="G152"/>
  <c r="G150" s="1"/>
  <c r="D152"/>
  <c r="K150"/>
  <c r="J150"/>
  <c r="H150"/>
  <c r="E150"/>
  <c r="D150"/>
  <c r="J149"/>
  <c r="G149"/>
  <c r="D149"/>
  <c r="J148"/>
  <c r="G148"/>
  <c r="D148"/>
  <c r="J147"/>
  <c r="J144" s="1"/>
  <c r="G147"/>
  <c r="D147"/>
  <c r="D144" s="1"/>
  <c r="J146"/>
  <c r="G146"/>
  <c r="G144" s="1"/>
  <c r="D146"/>
  <c r="K144"/>
  <c r="H144"/>
  <c r="E144"/>
  <c r="J143"/>
  <c r="J140" s="1"/>
  <c r="G143"/>
  <c r="D143"/>
  <c r="D140" s="1"/>
  <c r="J142"/>
  <c r="G142"/>
  <c r="G140" s="1"/>
  <c r="G138" s="1"/>
  <c r="D142"/>
  <c r="K140"/>
  <c r="K138" s="1"/>
  <c r="H140"/>
  <c r="E140"/>
  <c r="E138" s="1"/>
  <c r="L138"/>
  <c r="J138"/>
  <c r="I138"/>
  <c r="H138"/>
  <c r="F138"/>
  <c r="D138"/>
  <c r="J137"/>
  <c r="G137"/>
  <c r="G135" s="1"/>
  <c r="D137"/>
  <c r="K135"/>
  <c r="J135"/>
  <c r="H135"/>
  <c r="E135"/>
  <c r="D135"/>
  <c r="J134"/>
  <c r="G134"/>
  <c r="D134"/>
  <c r="J133"/>
  <c r="G133"/>
  <c r="D133"/>
  <c r="J132"/>
  <c r="J129" s="1"/>
  <c r="G132"/>
  <c r="D132"/>
  <c r="D129" s="1"/>
  <c r="J131"/>
  <c r="G131"/>
  <c r="G129" s="1"/>
  <c r="D131"/>
  <c r="K129"/>
  <c r="H129"/>
  <c r="E129"/>
  <c r="J128"/>
  <c r="J125" s="1"/>
  <c r="J123" s="1"/>
  <c r="G128"/>
  <c r="D128"/>
  <c r="D125" s="1"/>
  <c r="D123" s="1"/>
  <c r="J127"/>
  <c r="G127"/>
  <c r="G125" s="1"/>
  <c r="G123" s="1"/>
  <c r="D127"/>
  <c r="K125"/>
  <c r="K123" s="1"/>
  <c r="H125"/>
  <c r="E125"/>
  <c r="E123" s="1"/>
  <c r="H123"/>
  <c r="J122"/>
  <c r="G122"/>
  <c r="D122"/>
  <c r="J121"/>
  <c r="G121"/>
  <c r="D121"/>
  <c r="J120"/>
  <c r="G120"/>
  <c r="D120"/>
  <c r="K119"/>
  <c r="J119"/>
  <c r="H119"/>
  <c r="G119"/>
  <c r="E119"/>
  <c r="D119"/>
  <c r="J118"/>
  <c r="G118"/>
  <c r="D118"/>
  <c r="J117"/>
  <c r="G117"/>
  <c r="D117"/>
  <c r="K115"/>
  <c r="J115"/>
  <c r="H115"/>
  <c r="G115"/>
  <c r="E115"/>
  <c r="D115"/>
  <c r="K114"/>
  <c r="J114"/>
  <c r="H114"/>
  <c r="G114"/>
  <c r="E114"/>
  <c r="D114"/>
  <c r="J113"/>
  <c r="G113"/>
  <c r="D113"/>
  <c r="J112"/>
  <c r="G112"/>
  <c r="D112"/>
  <c r="K111"/>
  <c r="J111"/>
  <c r="H111"/>
  <c r="G111"/>
  <c r="E111"/>
  <c r="D111"/>
  <c r="J110"/>
  <c r="G110"/>
  <c r="D110"/>
  <c r="J109"/>
  <c r="G109"/>
  <c r="D109"/>
  <c r="K107"/>
  <c r="J107"/>
  <c r="H107"/>
  <c r="G107"/>
  <c r="E107"/>
  <c r="D107"/>
  <c r="J106"/>
  <c r="G106"/>
  <c r="D106"/>
  <c r="J105"/>
  <c r="G105"/>
  <c r="D105"/>
  <c r="K103"/>
  <c r="J103"/>
  <c r="H103"/>
  <c r="G103"/>
  <c r="E103"/>
  <c r="D103"/>
  <c r="J102"/>
  <c r="G102"/>
  <c r="D102"/>
  <c r="J101"/>
  <c r="G101"/>
  <c r="D101"/>
  <c r="K99"/>
  <c r="J99"/>
  <c r="H99"/>
  <c r="G99"/>
  <c r="E99"/>
  <c r="D99"/>
  <c r="K97"/>
  <c r="J97"/>
  <c r="H97"/>
  <c r="G97"/>
  <c r="E97"/>
  <c r="D97"/>
  <c r="J96"/>
  <c r="G96"/>
  <c r="D96"/>
  <c r="J95"/>
  <c r="G95"/>
  <c r="D95"/>
  <c r="K93"/>
  <c r="J93"/>
  <c r="H93"/>
  <c r="G93"/>
  <c r="E93"/>
  <c r="D93"/>
  <c r="J92"/>
  <c r="G92"/>
  <c r="D92"/>
  <c r="J91"/>
  <c r="G91"/>
  <c r="D91"/>
  <c r="K89"/>
  <c r="J89"/>
  <c r="H89"/>
  <c r="G89"/>
  <c r="E89"/>
  <c r="D89"/>
  <c r="K87"/>
  <c r="J87"/>
  <c r="H87"/>
  <c r="G87"/>
  <c r="E87"/>
  <c r="D87"/>
  <c r="J86"/>
  <c r="G86"/>
  <c r="D86"/>
  <c r="J85"/>
  <c r="J82" s="1"/>
  <c r="G85"/>
  <c r="D85"/>
  <c r="D82" s="1"/>
  <c r="J84"/>
  <c r="G84"/>
  <c r="G82" s="1"/>
  <c r="D84"/>
  <c r="K82"/>
  <c r="H82"/>
  <c r="E82"/>
  <c r="J81"/>
  <c r="J78" s="1"/>
  <c r="G81"/>
  <c r="D81"/>
  <c r="D78" s="1"/>
  <c r="J80"/>
  <c r="G80"/>
  <c r="G78" s="1"/>
  <c r="D80"/>
  <c r="K78"/>
  <c r="H78"/>
  <c r="E78"/>
  <c r="J77"/>
  <c r="J74" s="1"/>
  <c r="J72" s="1"/>
  <c r="G77"/>
  <c r="D77"/>
  <c r="D74" s="1"/>
  <c r="D72" s="1"/>
  <c r="J76"/>
  <c r="G76"/>
  <c r="G74" s="1"/>
  <c r="G72" s="1"/>
  <c r="D76"/>
  <c r="K74"/>
  <c r="K72" s="1"/>
  <c r="H74"/>
  <c r="E74"/>
  <c r="E72" s="1"/>
  <c r="H72"/>
  <c r="J71"/>
  <c r="G71"/>
  <c r="D71"/>
  <c r="J70"/>
  <c r="G70"/>
  <c r="D70"/>
  <c r="J69"/>
  <c r="G69"/>
  <c r="D69"/>
  <c r="J68"/>
  <c r="G68"/>
  <c r="D68"/>
  <c r="J67"/>
  <c r="G67"/>
  <c r="D67"/>
  <c r="J66"/>
  <c r="G66"/>
  <c r="D66"/>
  <c r="J65"/>
  <c r="J62" s="1"/>
  <c r="G65"/>
  <c r="D65"/>
  <c r="D62" s="1"/>
  <c r="J64"/>
  <c r="G64"/>
  <c r="G62" s="1"/>
  <c r="D64"/>
  <c r="K62"/>
  <c r="H62"/>
  <c r="E62"/>
  <c r="J61"/>
  <c r="J58" s="1"/>
  <c r="G61"/>
  <c r="D61"/>
  <c r="D58" s="1"/>
  <c r="J60"/>
  <c r="G60"/>
  <c r="G58" s="1"/>
  <c r="D60"/>
  <c r="K58"/>
  <c r="H58"/>
  <c r="E58"/>
  <c r="J57"/>
  <c r="G57"/>
  <c r="D57"/>
  <c r="K55"/>
  <c r="J55"/>
  <c r="H55"/>
  <c r="G55"/>
  <c r="E55"/>
  <c r="D55"/>
  <c r="J54"/>
  <c r="G54"/>
  <c r="D54"/>
  <c r="J53"/>
  <c r="G53"/>
  <c r="D53"/>
  <c r="J52"/>
  <c r="G52"/>
  <c r="D52"/>
  <c r="J51"/>
  <c r="G51"/>
  <c r="D51"/>
  <c r="J50"/>
  <c r="G50"/>
  <c r="D50"/>
  <c r="J49"/>
  <c r="G49"/>
  <c r="D49"/>
  <c r="J48"/>
  <c r="G48"/>
  <c r="D48"/>
  <c r="J47"/>
  <c r="G47"/>
  <c r="D47"/>
  <c r="K45"/>
  <c r="J45"/>
  <c r="H45"/>
  <c r="G45"/>
  <c r="E45"/>
  <c r="D45"/>
  <c r="J44"/>
  <c r="G44"/>
  <c r="D44"/>
  <c r="J43"/>
  <c r="J40" s="1"/>
  <c r="G43"/>
  <c r="D43"/>
  <c r="D40" s="1"/>
  <c r="J42"/>
  <c r="G42"/>
  <c r="G40" s="1"/>
  <c r="G29" s="1"/>
  <c r="D42"/>
  <c r="K40"/>
  <c r="K29" s="1"/>
  <c r="H40"/>
  <c r="E40"/>
  <c r="E29" s="1"/>
  <c r="J39"/>
  <c r="G39"/>
  <c r="D39"/>
  <c r="J38"/>
  <c r="G38"/>
  <c r="D38"/>
  <c r="J37"/>
  <c r="G37"/>
  <c r="D37"/>
  <c r="J36"/>
  <c r="G36"/>
  <c r="D36"/>
  <c r="J35"/>
  <c r="G35"/>
  <c r="D35"/>
  <c r="J34"/>
  <c r="G34"/>
  <c r="D34"/>
  <c r="J33"/>
  <c r="G33"/>
  <c r="D33"/>
  <c r="K31"/>
  <c r="J31"/>
  <c r="H31"/>
  <c r="G31"/>
  <c r="E31"/>
  <c r="D31"/>
  <c r="J29"/>
  <c r="D29"/>
  <c r="J28"/>
  <c r="G28"/>
  <c r="G26" s="1"/>
  <c r="D28"/>
  <c r="K26"/>
  <c r="J26"/>
  <c r="H26"/>
  <c r="E26"/>
  <c r="D26"/>
  <c r="J25"/>
  <c r="G25"/>
  <c r="D25"/>
  <c r="K23"/>
  <c r="J23"/>
  <c r="H23"/>
  <c r="G23"/>
  <c r="E23"/>
  <c r="D23"/>
  <c r="J22"/>
  <c r="G22"/>
  <c r="D22"/>
  <c r="J21"/>
  <c r="J18" s="1"/>
  <c r="J16" s="1"/>
  <c r="G21"/>
  <c r="D21"/>
  <c r="D18" s="1"/>
  <c r="D16" s="1"/>
  <c r="J20"/>
  <c r="G20"/>
  <c r="G18" s="1"/>
  <c r="D20"/>
  <c r="K18"/>
  <c r="H18"/>
  <c r="H16" s="1"/>
  <c r="E18"/>
  <c r="K16"/>
  <c r="E16"/>
  <c r="L14"/>
  <c r="J14"/>
  <c r="I14"/>
  <c r="F14"/>
  <c r="D14"/>
  <c r="N310" i="2"/>
  <c r="N308" s="1"/>
  <c r="M310"/>
  <c r="L310"/>
  <c r="L308" s="1"/>
  <c r="K310"/>
  <c r="J310"/>
  <c r="J308" s="1"/>
  <c r="I310"/>
  <c r="H310"/>
  <c r="H308" s="1"/>
  <c r="G310"/>
  <c r="F310"/>
  <c r="F308" s="1"/>
  <c r="M308"/>
  <c r="K308"/>
  <c r="I308"/>
  <c r="G308"/>
  <c r="L307"/>
  <c r="I307"/>
  <c r="F307"/>
  <c r="F304" s="1"/>
  <c r="F276" s="1"/>
  <c r="L306"/>
  <c r="I306"/>
  <c r="I304" s="1"/>
  <c r="F306"/>
  <c r="N304"/>
  <c r="M304"/>
  <c r="L304"/>
  <c r="K304"/>
  <c r="J304"/>
  <c r="H304"/>
  <c r="G304"/>
  <c r="L302"/>
  <c r="I302"/>
  <c r="I300" s="1"/>
  <c r="F302"/>
  <c r="N300"/>
  <c r="M300"/>
  <c r="L300"/>
  <c r="K300"/>
  <c r="J300"/>
  <c r="H300"/>
  <c r="G300"/>
  <c r="F300"/>
  <c r="L299"/>
  <c r="I299"/>
  <c r="I297" s="1"/>
  <c r="F299"/>
  <c r="N297"/>
  <c r="M297"/>
  <c r="L297"/>
  <c r="K297"/>
  <c r="J297"/>
  <c r="H297"/>
  <c r="G297"/>
  <c r="F297"/>
  <c r="L296"/>
  <c r="I296"/>
  <c r="I294" s="1"/>
  <c r="F296"/>
  <c r="N294"/>
  <c r="M294"/>
  <c r="L294"/>
  <c r="K294"/>
  <c r="J294"/>
  <c r="H294"/>
  <c r="G294"/>
  <c r="F294"/>
  <c r="L293"/>
  <c r="I293"/>
  <c r="I291" s="1"/>
  <c r="F293"/>
  <c r="N291"/>
  <c r="M291"/>
  <c r="L291"/>
  <c r="K291"/>
  <c r="J291"/>
  <c r="H291"/>
  <c r="G291"/>
  <c r="F291"/>
  <c r="L290"/>
  <c r="I290"/>
  <c r="I288" s="1"/>
  <c r="F290"/>
  <c r="N288"/>
  <c r="M288"/>
  <c r="L288"/>
  <c r="K288"/>
  <c r="J288"/>
  <c r="H288"/>
  <c r="G288"/>
  <c r="F288"/>
  <c r="L287"/>
  <c r="I287"/>
  <c r="I285" s="1"/>
  <c r="F287"/>
  <c r="N285"/>
  <c r="M285"/>
  <c r="L285"/>
  <c r="K285"/>
  <c r="J285"/>
  <c r="H285"/>
  <c r="G285"/>
  <c r="F285"/>
  <c r="L284"/>
  <c r="I284"/>
  <c r="I282" s="1"/>
  <c r="F284"/>
  <c r="N282"/>
  <c r="M282"/>
  <c r="L282"/>
  <c r="K282"/>
  <c r="J282"/>
  <c r="H282"/>
  <c r="H276" s="1"/>
  <c r="G282"/>
  <c r="F282"/>
  <c r="L281"/>
  <c r="I281"/>
  <c r="I278" s="1"/>
  <c r="I276" s="1"/>
  <c r="F281"/>
  <c r="L280"/>
  <c r="L278" s="1"/>
  <c r="L276" s="1"/>
  <c r="I280"/>
  <c r="F280"/>
  <c r="F278" s="1"/>
  <c r="N278"/>
  <c r="M278"/>
  <c r="M276" s="1"/>
  <c r="K278"/>
  <c r="K276" s="1"/>
  <c r="J278"/>
  <c r="H278"/>
  <c r="G278"/>
  <c r="G276" s="1"/>
  <c r="N276"/>
  <c r="J276"/>
  <c r="L275"/>
  <c r="I275"/>
  <c r="I273" s="1"/>
  <c r="F275"/>
  <c r="N273"/>
  <c r="M273"/>
  <c r="L273"/>
  <c r="K273"/>
  <c r="J273"/>
  <c r="H273"/>
  <c r="G273"/>
  <c r="F273"/>
  <c r="L272"/>
  <c r="I272"/>
  <c r="I270" s="1"/>
  <c r="F272"/>
  <c r="N270"/>
  <c r="M270"/>
  <c r="L270"/>
  <c r="K270"/>
  <c r="J270"/>
  <c r="H270"/>
  <c r="G270"/>
  <c r="F270"/>
  <c r="L269"/>
  <c r="I269"/>
  <c r="I267" s="1"/>
  <c r="F269"/>
  <c r="N267"/>
  <c r="M267"/>
  <c r="L267"/>
  <c r="K267"/>
  <c r="J267"/>
  <c r="H267"/>
  <c r="G267"/>
  <c r="F267"/>
  <c r="L266"/>
  <c r="I266"/>
  <c r="F266"/>
  <c r="L265"/>
  <c r="L263" s="1"/>
  <c r="I265"/>
  <c r="F265"/>
  <c r="F263" s="1"/>
  <c r="N263"/>
  <c r="M263"/>
  <c r="K263"/>
  <c r="J263"/>
  <c r="I263"/>
  <c r="H263"/>
  <c r="G263"/>
  <c r="L262"/>
  <c r="I262"/>
  <c r="F262"/>
  <c r="L261"/>
  <c r="I261"/>
  <c r="I259" s="1"/>
  <c r="F261"/>
  <c r="N259"/>
  <c r="M259"/>
  <c r="L259"/>
  <c r="K259"/>
  <c r="J259"/>
  <c r="H259"/>
  <c r="G259"/>
  <c r="F259"/>
  <c r="L258"/>
  <c r="I258"/>
  <c r="I255" s="1"/>
  <c r="F258"/>
  <c r="L257"/>
  <c r="L255" s="1"/>
  <c r="I257"/>
  <c r="F257"/>
  <c r="F255" s="1"/>
  <c r="N255"/>
  <c r="M255"/>
  <c r="K255"/>
  <c r="J255"/>
  <c r="H255"/>
  <c r="G255"/>
  <c r="L254"/>
  <c r="I254"/>
  <c r="F254"/>
  <c r="F251" s="1"/>
  <c r="F245" s="1"/>
  <c r="L253"/>
  <c r="I253"/>
  <c r="I251" s="1"/>
  <c r="F253"/>
  <c r="N251"/>
  <c r="N245" s="1"/>
  <c r="M251"/>
  <c r="L251"/>
  <c r="K251"/>
  <c r="J251"/>
  <c r="J245" s="1"/>
  <c r="H251"/>
  <c r="G251"/>
  <c r="L250"/>
  <c r="I250"/>
  <c r="F250"/>
  <c r="L249"/>
  <c r="L247" s="1"/>
  <c r="I249"/>
  <c r="F249"/>
  <c r="F247" s="1"/>
  <c r="N247"/>
  <c r="M247"/>
  <c r="K247"/>
  <c r="K245" s="1"/>
  <c r="J247"/>
  <c r="I247"/>
  <c r="H247"/>
  <c r="G247"/>
  <c r="G245" s="1"/>
  <c r="L245"/>
  <c r="H245"/>
  <c r="L244"/>
  <c r="I244"/>
  <c r="I242" s="1"/>
  <c r="F244"/>
  <c r="N242"/>
  <c r="M242"/>
  <c r="L242"/>
  <c r="K242"/>
  <c r="J242"/>
  <c r="H242"/>
  <c r="G242"/>
  <c r="F242"/>
  <c r="L241"/>
  <c r="I241"/>
  <c r="I239" s="1"/>
  <c r="F241"/>
  <c r="N239"/>
  <c r="M239"/>
  <c r="L239"/>
  <c r="K239"/>
  <c r="J239"/>
  <c r="H239"/>
  <c r="G239"/>
  <c r="F239"/>
  <c r="L238"/>
  <c r="I238"/>
  <c r="F238"/>
  <c r="L237"/>
  <c r="I237"/>
  <c r="F237"/>
  <c r="L236"/>
  <c r="I236"/>
  <c r="I234" s="1"/>
  <c r="F236"/>
  <c r="N234"/>
  <c r="M234"/>
  <c r="L234"/>
  <c r="K234"/>
  <c r="J234"/>
  <c r="H234"/>
  <c r="G234"/>
  <c r="F234"/>
  <c r="L233"/>
  <c r="I233"/>
  <c r="F233"/>
  <c r="L232"/>
  <c r="I232"/>
  <c r="F232"/>
  <c r="F229" s="1"/>
  <c r="L231"/>
  <c r="I231"/>
  <c r="I229" s="1"/>
  <c r="F231"/>
  <c r="N229"/>
  <c r="M229"/>
  <c r="L229"/>
  <c r="K229"/>
  <c r="J229"/>
  <c r="H229"/>
  <c r="G229"/>
  <c r="L228"/>
  <c r="I228"/>
  <c r="F228"/>
  <c r="L227"/>
  <c r="I227"/>
  <c r="F227"/>
  <c r="L226"/>
  <c r="I226"/>
  <c r="F226"/>
  <c r="L225"/>
  <c r="I225"/>
  <c r="F225"/>
  <c r="L224"/>
  <c r="I224"/>
  <c r="F224"/>
  <c r="L223"/>
  <c r="I223"/>
  <c r="F223"/>
  <c r="L222"/>
  <c r="I222"/>
  <c r="I220" s="1"/>
  <c r="F222"/>
  <c r="N220"/>
  <c r="M220"/>
  <c r="L220"/>
  <c r="K220"/>
  <c r="J220"/>
  <c r="H220"/>
  <c r="G220"/>
  <c r="F220"/>
  <c r="L219"/>
  <c r="I219"/>
  <c r="I217" s="1"/>
  <c r="F219"/>
  <c r="N217"/>
  <c r="N215" s="1"/>
  <c r="M217"/>
  <c r="L217"/>
  <c r="L215" s="1"/>
  <c r="K217"/>
  <c r="J217"/>
  <c r="J215" s="1"/>
  <c r="H217"/>
  <c r="G217"/>
  <c r="F217"/>
  <c r="M215"/>
  <c r="K215"/>
  <c r="I215"/>
  <c r="G215"/>
  <c r="L214"/>
  <c r="I214"/>
  <c r="F214"/>
  <c r="F211" s="1"/>
  <c r="L213"/>
  <c r="I213"/>
  <c r="I211" s="1"/>
  <c r="F213"/>
  <c r="N211"/>
  <c r="M211"/>
  <c r="L211"/>
  <c r="K211"/>
  <c r="J211"/>
  <c r="H211"/>
  <c r="G211"/>
  <c r="L210"/>
  <c r="I210"/>
  <c r="I208" s="1"/>
  <c r="F210"/>
  <c r="N208"/>
  <c r="M208"/>
  <c r="L208"/>
  <c r="K208"/>
  <c r="J208"/>
  <c r="H208"/>
  <c r="G208"/>
  <c r="F208"/>
  <c r="L207"/>
  <c r="I207"/>
  <c r="I205" s="1"/>
  <c r="F207"/>
  <c r="N205"/>
  <c r="M205"/>
  <c r="L205"/>
  <c r="K205"/>
  <c r="J205"/>
  <c r="H205"/>
  <c r="G205"/>
  <c r="F205"/>
  <c r="L204"/>
  <c r="I204"/>
  <c r="F204"/>
  <c r="L203"/>
  <c r="I203"/>
  <c r="F203"/>
  <c r="L202"/>
  <c r="I202"/>
  <c r="F202"/>
  <c r="L201"/>
  <c r="L199" s="1"/>
  <c r="I201"/>
  <c r="F201"/>
  <c r="F199" s="1"/>
  <c r="N199"/>
  <c r="M199"/>
  <c r="K199"/>
  <c r="K186" s="1"/>
  <c r="J199"/>
  <c r="I199"/>
  <c r="H199"/>
  <c r="G199"/>
  <c r="G186" s="1"/>
  <c r="L198"/>
  <c r="I198"/>
  <c r="F198"/>
  <c r="L197"/>
  <c r="I197"/>
  <c r="F197"/>
  <c r="L196"/>
  <c r="I196"/>
  <c r="F196"/>
  <c r="L195"/>
  <c r="I195"/>
  <c r="I193" s="1"/>
  <c r="F195"/>
  <c r="N193"/>
  <c r="M193"/>
  <c r="L193"/>
  <c r="K193"/>
  <c r="J193"/>
  <c r="H193"/>
  <c r="G193"/>
  <c r="F193"/>
  <c r="L192"/>
  <c r="I192"/>
  <c r="F192"/>
  <c r="L191"/>
  <c r="I191"/>
  <c r="F191"/>
  <c r="F188" s="1"/>
  <c r="L190"/>
  <c r="I190"/>
  <c r="I188" s="1"/>
  <c r="F190"/>
  <c r="N188"/>
  <c r="N186" s="1"/>
  <c r="M188"/>
  <c r="L188"/>
  <c r="L186" s="1"/>
  <c r="K188"/>
  <c r="J188"/>
  <c r="J186" s="1"/>
  <c r="H188"/>
  <c r="G188"/>
  <c r="M186"/>
  <c r="I186"/>
  <c r="L185"/>
  <c r="L183" s="1"/>
  <c r="I185"/>
  <c r="F185"/>
  <c r="F183" s="1"/>
  <c r="N183"/>
  <c r="M183"/>
  <c r="K183"/>
  <c r="J183"/>
  <c r="I183"/>
  <c r="H183"/>
  <c r="G183"/>
  <c r="L182"/>
  <c r="L180" s="1"/>
  <c r="I182"/>
  <c r="F182"/>
  <c r="F180" s="1"/>
  <c r="N180"/>
  <c r="M180"/>
  <c r="K180"/>
  <c r="J180"/>
  <c r="I180"/>
  <c r="H180"/>
  <c r="G180"/>
  <c r="L179"/>
  <c r="L177" s="1"/>
  <c r="I179"/>
  <c r="F179"/>
  <c r="F177" s="1"/>
  <c r="N177"/>
  <c r="M177"/>
  <c r="K177"/>
  <c r="J177"/>
  <c r="I177"/>
  <c r="H177"/>
  <c r="G177"/>
  <c r="L176"/>
  <c r="L174" s="1"/>
  <c r="I176"/>
  <c r="F176"/>
  <c r="F174" s="1"/>
  <c r="N174"/>
  <c r="M174"/>
  <c r="K174"/>
  <c r="J174"/>
  <c r="I174"/>
  <c r="H174"/>
  <c r="G174"/>
  <c r="L173"/>
  <c r="L171" s="1"/>
  <c r="I173"/>
  <c r="F173"/>
  <c r="F171" s="1"/>
  <c r="N171"/>
  <c r="M171"/>
  <c r="K171"/>
  <c r="J171"/>
  <c r="I171"/>
  <c r="H171"/>
  <c r="G171"/>
  <c r="L170"/>
  <c r="L168" s="1"/>
  <c r="L166" s="1"/>
  <c r="I170"/>
  <c r="F170"/>
  <c r="F168" s="1"/>
  <c r="N168"/>
  <c r="M168"/>
  <c r="M166" s="1"/>
  <c r="K168"/>
  <c r="K166" s="1"/>
  <c r="J168"/>
  <c r="I168"/>
  <c r="I166" s="1"/>
  <c r="H168"/>
  <c r="G168"/>
  <c r="G166" s="1"/>
  <c r="N166"/>
  <c r="J166"/>
  <c r="H166"/>
  <c r="F166"/>
  <c r="L165"/>
  <c r="I165"/>
  <c r="I163" s="1"/>
  <c r="F165"/>
  <c r="N163"/>
  <c r="M163"/>
  <c r="L163"/>
  <c r="K163"/>
  <c r="J163"/>
  <c r="H163"/>
  <c r="G163"/>
  <c r="F163"/>
  <c r="L162"/>
  <c r="I162"/>
  <c r="I160" s="1"/>
  <c r="F162"/>
  <c r="N160"/>
  <c r="M160"/>
  <c r="L160"/>
  <c r="K160"/>
  <c r="J160"/>
  <c r="H160"/>
  <c r="G160"/>
  <c r="F160"/>
  <c r="L159"/>
  <c r="I159"/>
  <c r="I157" s="1"/>
  <c r="F159"/>
  <c r="N157"/>
  <c r="M157"/>
  <c r="L157"/>
  <c r="K157"/>
  <c r="J157"/>
  <c r="H157"/>
  <c r="G157"/>
  <c r="F157"/>
  <c r="L156"/>
  <c r="I156"/>
  <c r="I154" s="1"/>
  <c r="F156"/>
  <c r="N154"/>
  <c r="M154"/>
  <c r="L154"/>
  <c r="K154"/>
  <c r="J154"/>
  <c r="H154"/>
  <c r="G154"/>
  <c r="F154"/>
  <c r="L153"/>
  <c r="I153"/>
  <c r="I151" s="1"/>
  <c r="I146" s="1"/>
  <c r="F153"/>
  <c r="N151"/>
  <c r="M151"/>
  <c r="L151"/>
  <c r="K151"/>
  <c r="J151"/>
  <c r="H151"/>
  <c r="G151"/>
  <c r="F151"/>
  <c r="L150"/>
  <c r="I150"/>
  <c r="I148" s="1"/>
  <c r="F150"/>
  <c r="N148"/>
  <c r="M148"/>
  <c r="L148"/>
  <c r="K148"/>
  <c r="J148"/>
  <c r="H148"/>
  <c r="H146" s="1"/>
  <c r="G148"/>
  <c r="F148"/>
  <c r="F146" s="1"/>
  <c r="M146"/>
  <c r="K146"/>
  <c r="G146"/>
  <c r="L145"/>
  <c r="L143" s="1"/>
  <c r="I145"/>
  <c r="F145"/>
  <c r="F143" s="1"/>
  <c r="N143"/>
  <c r="M143"/>
  <c r="K143"/>
  <c r="J143"/>
  <c r="I143"/>
  <c r="H143"/>
  <c r="G143"/>
  <c r="L142"/>
  <c r="I142"/>
  <c r="F142"/>
  <c r="L141"/>
  <c r="I141"/>
  <c r="F141"/>
  <c r="L140"/>
  <c r="I140"/>
  <c r="F140"/>
  <c r="L139"/>
  <c r="I139"/>
  <c r="F139"/>
  <c r="L138"/>
  <c r="I138"/>
  <c r="F138"/>
  <c r="L137"/>
  <c r="I137"/>
  <c r="F137"/>
  <c r="L136"/>
  <c r="L134" s="1"/>
  <c r="I136"/>
  <c r="F136"/>
  <c r="N134"/>
  <c r="M134"/>
  <c r="K134"/>
  <c r="J134"/>
  <c r="I134"/>
  <c r="H134"/>
  <c r="G134"/>
  <c r="F134"/>
  <c r="L133"/>
  <c r="I133"/>
  <c r="F133"/>
  <c r="L132"/>
  <c r="I132"/>
  <c r="F132"/>
  <c r="L131"/>
  <c r="I131"/>
  <c r="F131"/>
  <c r="L130"/>
  <c r="I130"/>
  <c r="I128" s="1"/>
  <c r="F130"/>
  <c r="N128"/>
  <c r="M128"/>
  <c r="L128"/>
  <c r="K128"/>
  <c r="J128"/>
  <c r="H128"/>
  <c r="G128"/>
  <c r="F128"/>
  <c r="L127"/>
  <c r="I127"/>
  <c r="I125" s="1"/>
  <c r="F127"/>
  <c r="N125"/>
  <c r="M125"/>
  <c r="L125"/>
  <c r="K125"/>
  <c r="J125"/>
  <c r="H125"/>
  <c r="G125"/>
  <c r="F125"/>
  <c r="L124"/>
  <c r="I124"/>
  <c r="F124"/>
  <c r="L123"/>
  <c r="I123"/>
  <c r="F123"/>
  <c r="L122"/>
  <c r="I122"/>
  <c r="F122"/>
  <c r="L121"/>
  <c r="I121"/>
  <c r="F121"/>
  <c r="L120"/>
  <c r="I120"/>
  <c r="I118" s="1"/>
  <c r="F120"/>
  <c r="N118"/>
  <c r="M118"/>
  <c r="L118"/>
  <c r="K118"/>
  <c r="J118"/>
  <c r="H118"/>
  <c r="G118"/>
  <c r="F118"/>
  <c r="L117"/>
  <c r="I117"/>
  <c r="F117"/>
  <c r="L116"/>
  <c r="I116"/>
  <c r="F116"/>
  <c r="L115"/>
  <c r="I115"/>
  <c r="I113" s="1"/>
  <c r="F115"/>
  <c r="N113"/>
  <c r="M113"/>
  <c r="L113"/>
  <c r="K113"/>
  <c r="J113"/>
  <c r="H113"/>
  <c r="G113"/>
  <c r="F113"/>
  <c r="L112"/>
  <c r="I112"/>
  <c r="F112"/>
  <c r="L111"/>
  <c r="I111"/>
  <c r="F111"/>
  <c r="L110"/>
  <c r="I110"/>
  <c r="F110"/>
  <c r="L109"/>
  <c r="I109"/>
  <c r="F109"/>
  <c r="L108"/>
  <c r="I108"/>
  <c r="F108"/>
  <c r="L107"/>
  <c r="L105" s="1"/>
  <c r="I107"/>
  <c r="F107"/>
  <c r="F105" s="1"/>
  <c r="N105"/>
  <c r="M105"/>
  <c r="K105"/>
  <c r="J105"/>
  <c r="I105"/>
  <c r="H105"/>
  <c r="G105"/>
  <c r="L104"/>
  <c r="I104"/>
  <c r="F104"/>
  <c r="L103"/>
  <c r="I103"/>
  <c r="F103"/>
  <c r="L102"/>
  <c r="I102"/>
  <c r="F102"/>
  <c r="L101"/>
  <c r="I101"/>
  <c r="I99" s="1"/>
  <c r="F101"/>
  <c r="N99"/>
  <c r="M99"/>
  <c r="L99"/>
  <c r="K99"/>
  <c r="J99"/>
  <c r="H99"/>
  <c r="G99"/>
  <c r="F99"/>
  <c r="L98"/>
  <c r="I98"/>
  <c r="F98"/>
  <c r="L97"/>
  <c r="L95" s="1"/>
  <c r="I97"/>
  <c r="F97"/>
  <c r="F95" s="1"/>
  <c r="N95"/>
  <c r="M95"/>
  <c r="M93" s="1"/>
  <c r="K95"/>
  <c r="K93" s="1"/>
  <c r="J95"/>
  <c r="I95"/>
  <c r="I93" s="1"/>
  <c r="H95"/>
  <c r="G95"/>
  <c r="G93" s="1"/>
  <c r="N93"/>
  <c r="J93"/>
  <c r="H93"/>
  <c r="L92"/>
  <c r="I92"/>
  <c r="I90" s="1"/>
  <c r="F92"/>
  <c r="N90"/>
  <c r="M90"/>
  <c r="L90"/>
  <c r="K90"/>
  <c r="J90"/>
  <c r="H90"/>
  <c r="G90"/>
  <c r="F90"/>
  <c r="L89"/>
  <c r="I89"/>
  <c r="I87" s="1"/>
  <c r="F89"/>
  <c r="N87"/>
  <c r="M87"/>
  <c r="L87"/>
  <c r="K87"/>
  <c r="J87"/>
  <c r="H87"/>
  <c r="G87"/>
  <c r="F87"/>
  <c r="L86"/>
  <c r="I86"/>
  <c r="I84" s="1"/>
  <c r="F86"/>
  <c r="N84"/>
  <c r="M84"/>
  <c r="L84"/>
  <c r="K84"/>
  <c r="J84"/>
  <c r="H84"/>
  <c r="G84"/>
  <c r="F84"/>
  <c r="L83"/>
  <c r="I83"/>
  <c r="I81" s="1"/>
  <c r="F83"/>
  <c r="N81"/>
  <c r="M81"/>
  <c r="L81"/>
  <c r="K81"/>
  <c r="J81"/>
  <c r="H81"/>
  <c r="G81"/>
  <c r="F81"/>
  <c r="L80"/>
  <c r="I80"/>
  <c r="I78" s="1"/>
  <c r="F80"/>
  <c r="N78"/>
  <c r="M78"/>
  <c r="L78"/>
  <c r="K78"/>
  <c r="J78"/>
  <c r="H78"/>
  <c r="G78"/>
  <c r="F78"/>
  <c r="L77"/>
  <c r="I77"/>
  <c r="F77"/>
  <c r="L76"/>
  <c r="L74" s="1"/>
  <c r="I76"/>
  <c r="F76"/>
  <c r="F74" s="1"/>
  <c r="N74"/>
  <c r="M74"/>
  <c r="K74"/>
  <c r="J74"/>
  <c r="I74"/>
  <c r="H74"/>
  <c r="G74"/>
  <c r="L73"/>
  <c r="L71" s="1"/>
  <c r="I73"/>
  <c r="F73"/>
  <c r="F71" s="1"/>
  <c r="N71"/>
  <c r="M71"/>
  <c r="K71"/>
  <c r="J71"/>
  <c r="I71"/>
  <c r="H71"/>
  <c r="G71"/>
  <c r="L70"/>
  <c r="I70"/>
  <c r="F70"/>
  <c r="L69"/>
  <c r="I69"/>
  <c r="F69"/>
  <c r="L68"/>
  <c r="L66" s="1"/>
  <c r="L64" s="1"/>
  <c r="I68"/>
  <c r="F68"/>
  <c r="F66" s="1"/>
  <c r="F64" s="1"/>
  <c r="N66"/>
  <c r="M66"/>
  <c r="M64" s="1"/>
  <c r="K66"/>
  <c r="K64" s="1"/>
  <c r="J66"/>
  <c r="I66"/>
  <c r="H66"/>
  <c r="G66"/>
  <c r="G64" s="1"/>
  <c r="N64"/>
  <c r="J64"/>
  <c r="H64"/>
  <c r="L63"/>
  <c r="I63"/>
  <c r="I61" s="1"/>
  <c r="F63"/>
  <c r="N61"/>
  <c r="M61"/>
  <c r="L61"/>
  <c r="K61"/>
  <c r="J61"/>
  <c r="H61"/>
  <c r="G61"/>
  <c r="F61"/>
  <c r="L60"/>
  <c r="I60"/>
  <c r="I58" s="1"/>
  <c r="F60"/>
  <c r="N58"/>
  <c r="M58"/>
  <c r="L58"/>
  <c r="K58"/>
  <c r="J58"/>
  <c r="H58"/>
  <c r="G58"/>
  <c r="F58"/>
  <c r="L57"/>
  <c r="I57"/>
  <c r="I55" s="1"/>
  <c r="F57"/>
  <c r="N55"/>
  <c r="M55"/>
  <c r="L55"/>
  <c r="K55"/>
  <c r="J55"/>
  <c r="H55"/>
  <c r="G55"/>
  <c r="F55"/>
  <c r="L54"/>
  <c r="I54"/>
  <c r="I52" s="1"/>
  <c r="F54"/>
  <c r="N52"/>
  <c r="M52"/>
  <c r="L52"/>
  <c r="K52"/>
  <c r="J52"/>
  <c r="H52"/>
  <c r="G52"/>
  <c r="F52"/>
  <c r="L51"/>
  <c r="I51"/>
  <c r="I49" s="1"/>
  <c r="I47" s="1"/>
  <c r="F51"/>
  <c r="N49"/>
  <c r="N47" s="1"/>
  <c r="M49"/>
  <c r="L49"/>
  <c r="L47" s="1"/>
  <c r="K49"/>
  <c r="J49"/>
  <c r="J47" s="1"/>
  <c r="H49"/>
  <c r="H47" s="1"/>
  <c r="G49"/>
  <c r="F49"/>
  <c r="F47" s="1"/>
  <c r="M47"/>
  <c r="K47"/>
  <c r="G47"/>
  <c r="L46"/>
  <c r="I46"/>
  <c r="F46"/>
  <c r="L45"/>
  <c r="I45"/>
  <c r="I43" s="1"/>
  <c r="I41" s="1"/>
  <c r="F45"/>
  <c r="N43"/>
  <c r="N41" s="1"/>
  <c r="M43"/>
  <c r="L43"/>
  <c r="L41" s="1"/>
  <c r="K43"/>
  <c r="J43"/>
  <c r="J41" s="1"/>
  <c r="H43"/>
  <c r="H41" s="1"/>
  <c r="G43"/>
  <c r="F43"/>
  <c r="F41" s="1"/>
  <c r="M41"/>
  <c r="K41"/>
  <c r="G41"/>
  <c r="L40"/>
  <c r="L38" s="1"/>
  <c r="I40"/>
  <c r="F40"/>
  <c r="F38" s="1"/>
  <c r="N38"/>
  <c r="M38"/>
  <c r="K38"/>
  <c r="J38"/>
  <c r="I38"/>
  <c r="H38"/>
  <c r="G38"/>
  <c r="L37"/>
  <c r="L35" s="1"/>
  <c r="I37"/>
  <c r="F37"/>
  <c r="F35" s="1"/>
  <c r="N35"/>
  <c r="M35"/>
  <c r="K35"/>
  <c r="J35"/>
  <c r="I35"/>
  <c r="H35"/>
  <c r="G35"/>
  <c r="L34"/>
  <c r="L32" s="1"/>
  <c r="I34"/>
  <c r="F34"/>
  <c r="F32" s="1"/>
  <c r="N32"/>
  <c r="M32"/>
  <c r="K32"/>
  <c r="J32"/>
  <c r="I32"/>
  <c r="H32"/>
  <c r="G32"/>
  <c r="L31"/>
  <c r="L29" s="1"/>
  <c r="I31"/>
  <c r="F31"/>
  <c r="F29" s="1"/>
  <c r="N29"/>
  <c r="M29"/>
  <c r="K29"/>
  <c r="J29"/>
  <c r="I29"/>
  <c r="H29"/>
  <c r="G29"/>
  <c r="L28"/>
  <c r="I28"/>
  <c r="F28"/>
  <c r="L27"/>
  <c r="I27"/>
  <c r="F27"/>
  <c r="L26"/>
  <c r="L24" s="1"/>
  <c r="I26"/>
  <c r="F26"/>
  <c r="F24" s="1"/>
  <c r="N24"/>
  <c r="M24"/>
  <c r="K24"/>
  <c r="J24"/>
  <c r="I24"/>
  <c r="H24"/>
  <c r="G24"/>
  <c r="L23"/>
  <c r="I23"/>
  <c r="F23"/>
  <c r="L22"/>
  <c r="I22"/>
  <c r="I20" s="1"/>
  <c r="F22"/>
  <c r="N20"/>
  <c r="M20"/>
  <c r="L20"/>
  <c r="K20"/>
  <c r="J20"/>
  <c r="H20"/>
  <c r="G20"/>
  <c r="F20"/>
  <c r="L19"/>
  <c r="I19"/>
  <c r="F19"/>
  <c r="L18"/>
  <c r="I18"/>
  <c r="F18"/>
  <c r="L17"/>
  <c r="I17"/>
  <c r="I15" s="1"/>
  <c r="F17"/>
  <c r="N15"/>
  <c r="N13" s="1"/>
  <c r="M15"/>
  <c r="L15"/>
  <c r="K15"/>
  <c r="J15"/>
  <c r="J13" s="1"/>
  <c r="H15"/>
  <c r="H13" s="1"/>
  <c r="G15"/>
  <c r="F15"/>
  <c r="F13" s="1"/>
  <c r="M13"/>
  <c r="K13"/>
  <c r="K12" s="1"/>
  <c r="G13"/>
  <c r="J118" i="1"/>
  <c r="G118"/>
  <c r="D118"/>
  <c r="J117"/>
  <c r="G117"/>
  <c r="D117"/>
  <c r="J116"/>
  <c r="G116"/>
  <c r="G115" s="1"/>
  <c r="D116"/>
  <c r="L115"/>
  <c r="K115"/>
  <c r="J115"/>
  <c r="I115"/>
  <c r="H115"/>
  <c r="F115"/>
  <c r="E115"/>
  <c r="D115"/>
  <c r="J114"/>
  <c r="G114"/>
  <c r="D114"/>
  <c r="J113"/>
  <c r="G113"/>
  <c r="D113"/>
  <c r="L112"/>
  <c r="J112"/>
  <c r="I112"/>
  <c r="G112"/>
  <c r="F112"/>
  <c r="D112"/>
  <c r="J111"/>
  <c r="G111"/>
  <c r="D111"/>
  <c r="J110"/>
  <c r="G110"/>
  <c r="D110"/>
  <c r="K109"/>
  <c r="J109"/>
  <c r="H109"/>
  <c r="G109"/>
  <c r="E109"/>
  <c r="D109"/>
  <c r="J108"/>
  <c r="G108"/>
  <c r="D108"/>
  <c r="J107"/>
  <c r="G107"/>
  <c r="D107"/>
  <c r="K106"/>
  <c r="J106"/>
  <c r="H106"/>
  <c r="G106"/>
  <c r="E106"/>
  <c r="D106"/>
  <c r="J105"/>
  <c r="G105"/>
  <c r="D105"/>
  <c r="J104"/>
  <c r="G104"/>
  <c r="D104"/>
  <c r="J103"/>
  <c r="G103"/>
  <c r="D103"/>
  <c r="J102"/>
  <c r="G102"/>
  <c r="D102"/>
  <c r="J101"/>
  <c r="G101"/>
  <c r="D101"/>
  <c r="J100"/>
  <c r="G100"/>
  <c r="D100"/>
  <c r="J99"/>
  <c r="G99"/>
  <c r="D99"/>
  <c r="J98"/>
  <c r="G98"/>
  <c r="D98"/>
  <c r="J97"/>
  <c r="G97"/>
  <c r="D97"/>
  <c r="J96"/>
  <c r="G96"/>
  <c r="D96"/>
  <c r="J95"/>
  <c r="G95"/>
  <c r="D95"/>
  <c r="J94"/>
  <c r="G94"/>
  <c r="D94"/>
  <c r="J93"/>
  <c r="G93"/>
  <c r="D93"/>
  <c r="J92"/>
  <c r="G92"/>
  <c r="D92"/>
  <c r="J91"/>
  <c r="G91"/>
  <c r="D91"/>
  <c r="J90"/>
  <c r="G90"/>
  <c r="D90"/>
  <c r="J89"/>
  <c r="G89"/>
  <c r="D89"/>
  <c r="J88"/>
  <c r="G88"/>
  <c r="D88"/>
  <c r="J87"/>
  <c r="G87"/>
  <c r="D87"/>
  <c r="J86"/>
  <c r="G86"/>
  <c r="D86"/>
  <c r="J85"/>
  <c r="G85"/>
  <c r="D85"/>
  <c r="J84"/>
  <c r="G84"/>
  <c r="D84"/>
  <c r="K83"/>
  <c r="J83"/>
  <c r="H83"/>
  <c r="G83"/>
  <c r="E83"/>
  <c r="D83"/>
  <c r="K82"/>
  <c r="J82"/>
  <c r="H82"/>
  <c r="G82"/>
  <c r="E82"/>
  <c r="D82"/>
  <c r="J81"/>
  <c r="G81"/>
  <c r="D81"/>
  <c r="J80"/>
  <c r="J78" s="1"/>
  <c r="G80"/>
  <c r="D80"/>
  <c r="D78" s="1"/>
  <c r="J79"/>
  <c r="G79"/>
  <c r="G78" s="1"/>
  <c r="D79"/>
  <c r="K78"/>
  <c r="H78"/>
  <c r="E78"/>
  <c r="J77"/>
  <c r="G77"/>
  <c r="D77"/>
  <c r="J76"/>
  <c r="G76"/>
  <c r="D76"/>
  <c r="J75"/>
  <c r="J73" s="1"/>
  <c r="G75"/>
  <c r="D75"/>
  <c r="D73" s="1"/>
  <c r="J74"/>
  <c r="G74"/>
  <c r="G73" s="1"/>
  <c r="D74"/>
  <c r="K73"/>
  <c r="K68" s="1"/>
  <c r="H73"/>
  <c r="E73"/>
  <c r="E68" s="1"/>
  <c r="J72"/>
  <c r="G72"/>
  <c r="D72"/>
  <c r="K71"/>
  <c r="J71"/>
  <c r="H71"/>
  <c r="G71"/>
  <c r="E71"/>
  <c r="D71"/>
  <c r="J70"/>
  <c r="G70"/>
  <c r="G69" s="1"/>
  <c r="G68" s="1"/>
  <c r="D70"/>
  <c r="L69"/>
  <c r="J69"/>
  <c r="I69"/>
  <c r="I68" s="1"/>
  <c r="I12" s="1"/>
  <c r="H12" i="4" s="1"/>
  <c r="F69" i="1"/>
  <c r="D69"/>
  <c r="L68"/>
  <c r="H68"/>
  <c r="F68"/>
  <c r="J67"/>
  <c r="G67"/>
  <c r="D67"/>
  <c r="J66"/>
  <c r="G66"/>
  <c r="D66"/>
  <c r="L65"/>
  <c r="J65"/>
  <c r="I65"/>
  <c r="G65"/>
  <c r="F65"/>
  <c r="D65"/>
  <c r="J64"/>
  <c r="G64"/>
  <c r="D64"/>
  <c r="J63"/>
  <c r="G63"/>
  <c r="D63"/>
  <c r="J62"/>
  <c r="G62"/>
  <c r="D62"/>
  <c r="J61"/>
  <c r="G61"/>
  <c r="D61"/>
  <c r="K60"/>
  <c r="J60"/>
  <c r="J58" s="1"/>
  <c r="J49" s="1"/>
  <c r="H60"/>
  <c r="G60"/>
  <c r="E60"/>
  <c r="D60"/>
  <c r="D58" s="1"/>
  <c r="D49" s="1"/>
  <c r="J59"/>
  <c r="G59"/>
  <c r="G58" s="1"/>
  <c r="D59"/>
  <c r="K58"/>
  <c r="H58"/>
  <c r="E58"/>
  <c r="J57"/>
  <c r="G57"/>
  <c r="D57"/>
  <c r="L56"/>
  <c r="J56"/>
  <c r="I56"/>
  <c r="G56"/>
  <c r="F56"/>
  <c r="D56"/>
  <c r="J55"/>
  <c r="G55"/>
  <c r="G54" s="1"/>
  <c r="D55"/>
  <c r="K54"/>
  <c r="J54"/>
  <c r="H54"/>
  <c r="E54"/>
  <c r="D54"/>
  <c r="J53"/>
  <c r="G53"/>
  <c r="D53"/>
  <c r="L52"/>
  <c r="J52"/>
  <c r="I52"/>
  <c r="G52"/>
  <c r="F52"/>
  <c r="D52"/>
  <c r="J51"/>
  <c r="G51"/>
  <c r="G50" s="1"/>
  <c r="D51"/>
  <c r="K50"/>
  <c r="K49" s="1"/>
  <c r="J50"/>
  <c r="H50"/>
  <c r="E50"/>
  <c r="E49" s="1"/>
  <c r="D50"/>
  <c r="L49"/>
  <c r="I49"/>
  <c r="H49"/>
  <c r="F49"/>
  <c r="J48"/>
  <c r="G48"/>
  <c r="D48"/>
  <c r="J47"/>
  <c r="G47"/>
  <c r="D47"/>
  <c r="J46"/>
  <c r="G46"/>
  <c r="D46"/>
  <c r="J45"/>
  <c r="G45"/>
  <c r="D45"/>
  <c r="K44"/>
  <c r="J44"/>
  <c r="H44"/>
  <c r="G44"/>
  <c r="E44"/>
  <c r="D44"/>
  <c r="K43"/>
  <c r="J43"/>
  <c r="H43"/>
  <c r="G43"/>
  <c r="E43"/>
  <c r="D43"/>
  <c r="J42"/>
  <c r="G42"/>
  <c r="D42"/>
  <c r="J41"/>
  <c r="G41"/>
  <c r="D41"/>
  <c r="K40"/>
  <c r="J40"/>
  <c r="H40"/>
  <c r="G40"/>
  <c r="E40"/>
  <c r="D40"/>
  <c r="J39"/>
  <c r="G39"/>
  <c r="D39"/>
  <c r="J38"/>
  <c r="G38"/>
  <c r="D38"/>
  <c r="J37"/>
  <c r="G37"/>
  <c r="D37"/>
  <c r="J36"/>
  <c r="G36"/>
  <c r="D36"/>
  <c r="J35"/>
  <c r="G35"/>
  <c r="D35"/>
  <c r="J34"/>
  <c r="G34"/>
  <c r="D34"/>
  <c r="J33"/>
  <c r="G33"/>
  <c r="D33"/>
  <c r="J32"/>
  <c r="G32"/>
  <c r="D32"/>
  <c r="J31"/>
  <c r="G31"/>
  <c r="D31"/>
  <c r="J30"/>
  <c r="G30"/>
  <c r="D30"/>
  <c r="J29"/>
  <c r="G29"/>
  <c r="D29"/>
  <c r="J28"/>
  <c r="G28"/>
  <c r="D28"/>
  <c r="J27"/>
  <c r="G27"/>
  <c r="D27"/>
  <c r="J26"/>
  <c r="G26"/>
  <c r="D26"/>
  <c r="J25"/>
  <c r="G25"/>
  <c r="D25"/>
  <c r="J24"/>
  <c r="G24"/>
  <c r="D24"/>
  <c r="J23"/>
  <c r="G23"/>
  <c r="D23"/>
  <c r="J22"/>
  <c r="J20" s="1"/>
  <c r="G22"/>
  <c r="D22"/>
  <c r="D20" s="1"/>
  <c r="J21"/>
  <c r="G21"/>
  <c r="G20" s="1"/>
  <c r="D21"/>
  <c r="K20"/>
  <c r="H20"/>
  <c r="E20"/>
  <c r="J19"/>
  <c r="G19"/>
  <c r="D19"/>
  <c r="K18"/>
  <c r="J18"/>
  <c r="H18"/>
  <c r="G18"/>
  <c r="E18"/>
  <c r="D18"/>
  <c r="J17"/>
  <c r="G17"/>
  <c r="D17"/>
  <c r="J16"/>
  <c r="J14" s="1"/>
  <c r="J13" s="1"/>
  <c r="G16"/>
  <c r="D16"/>
  <c r="D14" s="1"/>
  <c r="D13" s="1"/>
  <c r="J15"/>
  <c r="G15"/>
  <c r="G14" s="1"/>
  <c r="G13" s="1"/>
  <c r="D15"/>
  <c r="K14"/>
  <c r="H14"/>
  <c r="E14"/>
  <c r="K13"/>
  <c r="K12" s="1"/>
  <c r="H13"/>
  <c r="E13"/>
  <c r="L12"/>
  <c r="H12"/>
  <c r="F12"/>
  <c r="E12" l="1"/>
  <c r="D12" i="4" s="1"/>
  <c r="G49" i="1"/>
  <c r="G12" s="1"/>
  <c r="D68"/>
  <c r="D12" s="1"/>
  <c r="J68"/>
  <c r="J12" s="1"/>
  <c r="G12" i="2"/>
  <c r="M12"/>
  <c r="J18" i="4" s="1"/>
  <c r="L13" i="2"/>
  <c r="I13"/>
  <c r="I12" s="1"/>
  <c r="I64"/>
  <c r="F93"/>
  <c r="F12" s="1"/>
  <c r="C18" i="4" s="1"/>
  <c r="L93" i="2"/>
  <c r="F186"/>
  <c r="D60" i="5"/>
  <c r="J60"/>
  <c r="I245" i="2"/>
  <c r="D12" i="3"/>
  <c r="J12"/>
  <c r="E14"/>
  <c r="E12" s="1"/>
  <c r="K14"/>
  <c r="K12" s="1"/>
  <c r="J16" i="5"/>
  <c r="G22"/>
  <c r="G16" s="1"/>
  <c r="G82"/>
  <c r="G76" s="1"/>
  <c r="G74" s="1"/>
  <c r="J146" i="2"/>
  <c r="J12" s="1"/>
  <c r="L146"/>
  <c r="N146"/>
  <c r="N12" s="1"/>
  <c r="H186"/>
  <c r="H12" s="1"/>
  <c r="F215"/>
  <c r="H215"/>
  <c r="M245"/>
  <c r="F12" i="3"/>
  <c r="L12"/>
  <c r="G16"/>
  <c r="G14" s="1"/>
  <c r="G12" s="1"/>
  <c r="H29"/>
  <c r="H14" s="1"/>
  <c r="H12" s="1"/>
  <c r="I167"/>
  <c r="I12" s="1"/>
  <c r="H18" i="4" s="1"/>
  <c r="K14" i="5"/>
  <c r="K12" s="1"/>
  <c r="I44"/>
  <c r="I14" s="1"/>
  <c r="I12" s="1"/>
  <c r="H17" i="4" s="1"/>
  <c r="G55" i="5"/>
  <c r="G44" s="1"/>
  <c r="D69"/>
  <c r="D63" s="1"/>
  <c r="D55" s="1"/>
  <c r="D44" s="1"/>
  <c r="D14" s="1"/>
  <c r="D12" s="1"/>
  <c r="J69"/>
  <c r="J63" s="1"/>
  <c r="J55" s="1"/>
  <c r="J44" s="1"/>
  <c r="D76"/>
  <c r="D74" s="1"/>
  <c r="J76"/>
  <c r="J74" s="1"/>
  <c r="K18" i="4" l="1"/>
  <c r="K12"/>
  <c r="K17" s="1"/>
  <c r="G18"/>
  <c r="G12"/>
  <c r="E18"/>
  <c r="E12"/>
  <c r="E17" s="1"/>
  <c r="G14" i="5"/>
  <c r="G12" s="1"/>
  <c r="D17" i="4"/>
  <c r="C12"/>
  <c r="C17" s="1"/>
  <c r="F18"/>
  <c r="L12" i="2"/>
  <c r="I18" i="4" s="1"/>
  <c r="J14" i="5"/>
  <c r="J12" s="1"/>
  <c r="D18" i="4"/>
  <c r="J12"/>
  <c r="J17" l="1"/>
  <c r="I12"/>
  <c r="I17" s="1"/>
  <c r="F12"/>
  <c r="F17" s="1"/>
  <c r="G17"/>
</calcChain>
</file>

<file path=xl/sharedStrings.xml><?xml version="1.0" encoding="utf-8"?>
<sst xmlns="http://schemas.openxmlformats.org/spreadsheetml/2006/main" count="2585" uniqueCount="724">
  <si>
    <t>ՀՀ ֆինանսների  նախար,   208001,   Գյումրի ք.</t>
  </si>
  <si>
    <t>Հաշվետվություն</t>
  </si>
  <si>
    <t>Համայնքի բյուջեի եկամուտների կատարման վերաբերյալ</t>
  </si>
  <si>
    <t>(02/01/23 - 30/06/23թ.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</si>
  <si>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</si>
  <si>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</si>
  <si>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</si>
  <si>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</si>
  <si>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</si>
  <si>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</si>
  <si>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</si>
  <si>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</si>
  <si>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</si>
  <si>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</si>
  <si>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</si>
  <si>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</si>
  <si>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</si>
  <si>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</si>
  <si>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</si>
  <si>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</si>
  <si>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</si>
  <si>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</si>
  <si>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</si>
  <si>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</si>
  <si>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</si>
  <si>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</si>
  <si>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</si>
  <si>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</si>
  <si>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</si>
  <si>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</si>
  <si>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</si>
  <si>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</si>
  <si>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</si>
  <si>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</si>
  <si>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</si>
  <si>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</si>
  <si>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</si>
  <si>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</si>
  <si>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</si>
  <si>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</si>
  <si>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</si>
  <si>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</si>
  <si>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</si>
  <si>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</si>
  <si>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</si>
  <si>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</si>
  <si>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</si>
  <si>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</si>
  <si>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</si>
  <si>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</si>
  <si>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</si>
  <si>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</si>
  <si>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</si>
  <si>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</si>
  <si>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</si>
  <si>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</si>
  <si>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</si>
  <si>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</si>
  <si>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</si>
  <si>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</si>
  <si>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</si>
  <si>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</si>
  <si>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</si>
  <si>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</si>
  <si>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</si>
  <si>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</si>
  <si>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</si>
  <si>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</si>
  <si>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</si>
  <si>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</si>
  <si>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</si>
  <si>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</si>
  <si>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</si>
  <si>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</si>
  <si>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</si>
  <si>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</si>
  <si>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</si>
  <si>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</si>
  <si>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</si>
  <si>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</si>
  <si>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</si>
  <si>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</si>
  <si>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</si>
  <si>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</si>
  <si>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</si>
  <si>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</si>
  <si>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</si>
  <si>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</si>
  <si>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</si>
  <si>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</si>
  <si>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</si>
  <si>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</si>
  <si>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</si>
  <si>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</si>
  <si>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</si>
  <si>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</si>
  <si>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</si>
  <si>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</si>
  <si>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</si>
  <si>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</si>
  <si>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</si>
  <si>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</si>
  <si>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</si>
  <si>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</si>
  <si>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</si>
  <si>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</si>
  <si>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</si>
  <si>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</si>
  <si>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</si>
  <si>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</si>
  <si>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</si>
  <si>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</si>
  <si>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</si>
  <si>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</si>
  <si>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</si>
  <si>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</si>
  <si>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</si>
  <si>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</si>
  <si>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</si>
  <si>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</si>
  <si>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</si>
  <si>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</si>
  <si>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</si>
  <si>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</si>
  <si>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</si>
  <si>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</si>
  <si>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</si>
  <si>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</si>
  <si>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</si>
  <si>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</si>
  <si>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</si>
  <si>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</si>
  <si>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</si>
  <si>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</si>
  <si>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</si>
  <si>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</si>
  <si>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</si>
  <si>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</si>
  <si>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</si>
  <si>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</si>
  <si>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</si>
  <si>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</si>
  <si>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</si>
  <si>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</si>
  <si>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</si>
  <si>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</si>
  <si>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</si>
  <si>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</si>
  <si>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</si>
  <si>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</si>
  <si>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</si>
  <si>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</si>
  <si>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</si>
  <si>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</si>
  <si>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</si>
  <si>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</si>
  <si>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</si>
  <si>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</si>
  <si>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</si>
  <si>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</si>
  <si>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</si>
  <si>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</si>
  <si>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</si>
  <si>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</si>
  <si>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</si>
  <si>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</si>
  <si>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</si>
  <si>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</si>
  <si>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</si>
  <si>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</si>
  <si>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</si>
  <si>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</si>
  <si>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</si>
  <si>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</si>
  <si>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</si>
  <si>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</si>
  <si>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</si>
  <si>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</si>
  <si>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</si>
  <si>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</si>
  <si>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</si>
  <si>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</si>
  <si>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</si>
  <si>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</si>
  <si>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</si>
  <si>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</si>
  <si>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</si>
  <si>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</si>
  <si>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</si>
  <si>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</si>
  <si>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</si>
  <si>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</si>
  <si>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</si>
  <si>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</si>
  <si>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</si>
  <si>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</si>
  <si>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</si>
  <si>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</si>
  <si>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</si>
  <si>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</si>
  <si>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</si>
  <si>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</si>
  <si>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</si>
  <si>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</si>
  <si>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</si>
  <si>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</si>
  <si>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</si>
  <si>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</si>
  <si>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</si>
  <si>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</si>
  <si>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</si>
  <si>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</si>
  <si>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</si>
  <si>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</si>
  <si>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</si>
  <si>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</si>
  <si>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</si>
  <si>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</si>
  <si>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</si>
  <si>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</si>
  <si>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</si>
  <si>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</si>
  <si>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</si>
  <si>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</si>
  <si>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</si>
  <si>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</si>
  <si>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</si>
  <si>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</si>
  <si>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</si>
  <si>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</si>
  <si>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</si>
  <si>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</si>
  <si>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</si>
  <si>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</si>
  <si>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</si>
  <si>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</si>
  <si>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</si>
  <si>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</si>
  <si>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</si>
  <si>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</si>
  <si>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</si>
  <si>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</si>
  <si>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</si>
  <si>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</si>
  <si>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</si>
  <si>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</si>
  <si>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</si>
  <si>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</si>
  <si>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</si>
  <si>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</si>
  <si>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</si>
  <si>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</si>
  <si>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</si>
  <si>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</si>
  <si>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</si>
  <si>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</si>
  <si>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</si>
  <si>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</si>
  <si>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</si>
  <si>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</si>
  <si>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</si>
  <si>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</si>
  <si>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</si>
  <si>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</si>
  <si>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</si>
  <si>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</si>
  <si>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</si>
  <si>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</si>
  <si>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</si>
  <si>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</si>
  <si>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</si>
  <si>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</si>
  <si>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</si>
  <si>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</si>
  <si>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</si>
  <si>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</si>
  <si>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</si>
  <si>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</si>
  <si>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</si>
  <si>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</si>
  <si>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</si>
  <si>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</si>
  <si>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</si>
  <si>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</si>
  <si>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</si>
  <si>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</si>
  <si>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</si>
  <si>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</si>
  <si>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</si>
  <si>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</si>
  <si>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</si>
  <si>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</si>
  <si>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</si>
  <si>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</si>
  <si>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</si>
  <si>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</si>
  <si>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</si>
  <si>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</si>
  <si>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</si>
  <si>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</si>
  <si>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</si>
  <si>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</si>
  <si>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</si>
  <si>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</si>
  <si>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</si>
  <si>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</si>
  <si>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</si>
  <si>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</si>
  <si>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</si>
  <si>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</si>
  <si>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</si>
  <si>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</si>
  <si>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</si>
  <si>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</si>
  <si>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</si>
  <si>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</si>
  <si>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</si>
  <si>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</si>
  <si>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</si>
  <si>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</si>
  <si>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</si>
  <si>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</si>
  <si>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</si>
  <si>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</si>
  <si>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</si>
  <si>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</si>
  <si>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</si>
  <si>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</si>
  <si>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</si>
  <si>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</si>
  <si>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</si>
  <si>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</si>
  <si>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</si>
  <si>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</si>
  <si>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</si>
  <si>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</si>
  <si>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</si>
  <si>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</si>
  <si>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</si>
  <si>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</si>
  <si>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</si>
  <si>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</si>
  <si>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</si>
  <si>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</si>
  <si>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</si>
  <si>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</si>
  <si>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</si>
  <si>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</si>
  <si>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</si>
  <si>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</si>
  <si>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</si>
  <si>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</si>
  <si>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</si>
  <si>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</si>
  <si>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</si>
  <si>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</si>
  <si>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</si>
  <si>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</si>
  <si>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</si>
  <si>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</si>
  <si>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</si>
  <si>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</si>
  <si>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</si>
  <si>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</si>
  <si>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</si>
  <si>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</si>
  <si>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</si>
  <si>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</si>
  <si>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</si>
  <si>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</si>
  <si>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</si>
  <si>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</si>
  <si>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</si>
  <si>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</si>
  <si>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</si>
  <si>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</si>
  <si>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</si>
  <si>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</si>
  <si>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</si>
  <si>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</si>
  <si>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</si>
  <si>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</si>
  <si>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</si>
  <si>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</si>
  <si>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</si>
  <si>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</si>
  <si>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</si>
  <si>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</si>
  <si>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</si>
  <si>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</si>
  <si>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</si>
  <si>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</si>
  <si>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</si>
  <si>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</si>
  <si>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</si>
  <si>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</si>
  <si>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</si>
  <si>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</si>
  <si>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</si>
  <si>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</si>
  <si>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</si>
  <si>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</si>
  <si>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</si>
  <si>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</si>
  <si>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</si>
  <si>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</si>
  <si>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</si>
  <si>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</si>
  <si>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</si>
  <si>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</si>
  <si>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</si>
  <si>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</si>
  <si>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</si>
  <si>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</si>
  <si>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</si>
  <si>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</si>
  <si>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</si>
  <si>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</si>
  <si>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</si>
  <si>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</si>
  <si>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</si>
  <si>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</si>
  <si>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</si>
  <si>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</si>
  <si>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</si>
  <si>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</si>
  <si>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</si>
  <si>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</si>
  <si>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</si>
  <si>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</si>
  <si>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</si>
  <si>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</si>
  <si>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</si>
  <si>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</si>
  <si>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</si>
  <si>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</si>
  <si>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</si>
  <si>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</si>
  <si>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</si>
  <si>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</si>
  <si>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</si>
  <si>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</si>
  <si>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</si>
  <si>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</si>
  <si>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</si>
  <si>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</si>
  <si>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</si>
  <si>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</si>
  <si>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</si>
  <si>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</si>
  <si>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</si>
  <si>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</si>
  <si>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</si>
  <si>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</si>
  <si>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</si>
  <si>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</si>
  <si>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</si>
  <si>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</si>
  <si>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</si>
  <si>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</si>
  <si>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</si>
  <si>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</si>
  <si>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</si>
  <si>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</si>
  <si>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</si>
  <si>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</si>
  <si>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</si>
  <si>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</si>
  <si>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</si>
  <si>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</si>
  <si>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</si>
  <si>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</si>
  <si>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</si>
  <si>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</si>
  <si>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</si>
  <si>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</si>
  <si>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</si>
  <si>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</si>
  <si>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</si>
  <si>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</si>
  <si>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</si>
  <si>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</si>
  <si>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</si>
  <si>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</si>
  <si>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</si>
  <si>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</si>
  <si>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</si>
  <si>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</si>
  <si>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</si>
  <si>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</si>
  <si>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</si>
  <si>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</si>
  <si>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</si>
  <si>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</si>
  <si>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</si>
  <si>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</si>
  <si>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</si>
  <si>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</si>
  <si>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</si>
  <si>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</si>
  <si>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</si>
  <si>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</si>
  <si>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</si>
  <si>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</si>
  <si>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</si>
  <si>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</si>
  <si>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</si>
  <si>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</si>
  <si>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</si>
  <si>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</si>
  <si>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</si>
  <si>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</si>
  <si>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</si>
  <si>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</si>
  <si>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</si>
  <si>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</si>
  <si>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</si>
  <si>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</si>
  <si>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</si>
  <si>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</si>
  <si>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</si>
  <si>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</si>
  <si>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</si>
  <si>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</si>
  <si>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</si>
  <si>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</si>
  <si>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</si>
  <si>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</si>
  <si>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</si>
  <si>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</si>
  <si>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</si>
  <si>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</si>
  <si>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</si>
  <si>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</si>
  <si>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</si>
  <si>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</si>
  <si>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</si>
  <si>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</si>
  <si>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</si>
  <si>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</si>
  <si>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</si>
  <si>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</si>
  <si>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</si>
  <si>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</si>
  <si>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</si>
  <si>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</si>
  <si>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</si>
  <si>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</si>
  <si>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</si>
  <si>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</si>
  <si>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</si>
  <si>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</si>
  <si>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</si>
  <si>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</si>
  <si>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</si>
  <si>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</si>
  <si>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</si>
  <si>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</si>
  <si>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</si>
  <si>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</si>
  <si>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</si>
  <si>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</si>
  <si>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</si>
  <si>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</si>
  <si>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</si>
  <si>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</si>
  <si>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</si>
  <si>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</si>
  <si>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</si>
  <si>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</si>
  <si>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</si>
  <si>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</si>
  <si>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</si>
  <si>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</si>
  <si>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</si>
  <si>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</si>
  <si>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</si>
  <si>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</si>
  <si>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</si>
  <si>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</si>
  <si>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</si>
  <si>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</si>
  <si>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</si>
  <si>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</si>
  <si>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</si>
  <si>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</si>
  <si>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</si>
  <si>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</si>
  <si>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</si>
  <si>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</si>
  <si>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</si>
  <si>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</si>
  <si>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</si>
  <si>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</si>
  <si>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</si>
  <si>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</si>
  <si>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</si>
  <si>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</si>
  <si>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</si>
  <si>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</si>
  <si>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</si>
  <si>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</si>
  <si>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</si>
  <si>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</si>
  <si>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</si>
  <si>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</si>
  <si>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</si>
  <si>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</si>
  <si>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</si>
  <si>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</si>
  <si>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</si>
  <si>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</si>
  <si>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</si>
  <si>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</si>
  <si>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</si>
  <si>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</si>
  <si>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</si>
  <si>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</si>
  <si>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</si>
  <si>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</si>
  <si>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</si>
  <si>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</si>
  <si>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</si>
  <si>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</si>
  <si>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</si>
  <si>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</si>
  <si>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</si>
  <si>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</si>
  <si>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</si>
  <si>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</si>
  <si>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</si>
  <si>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</si>
  <si>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</si>
  <si>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</si>
  <si>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</si>
  <si>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</si>
  <si>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</si>
  <si>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Համայնքի բյուջեի հավելուրդի կամ պակասույթի (Դեֆիցիտի) կատարման վերաբերյալ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</si>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</sst>
</file>

<file path=xl/styles.xml><?xml version="1.0" encoding="utf-8"?>
<styleSheet xmlns="http://schemas.openxmlformats.org/spreadsheetml/2006/main">
  <fonts count="2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0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</cellStyleXfs>
  <cellXfs count="12">
    <xf numFmtId="0" fontId="0" fillId="0" borderId="0" xfId="0"/>
    <xf numFmtId="0" fontId="0" fillId="0" borderId="10" xfId="42" applyFill="1" applyBorder="1"/>
    <xf numFmtId="0" fontId="20" fillId="0" borderId="10" xfId="46" applyFont="1" applyFill="1" applyBorder="1" applyAlignment="1">
      <alignment horizontal="center"/>
    </xf>
    <xf numFmtId="0" fontId="20" fillId="0" borderId="10" xfId="46" applyFont="1" applyFill="1" applyBorder="1" applyAlignment="1">
      <alignment horizontal="center"/>
    </xf>
    <xf numFmtId="0" fontId="20" fillId="0" borderId="10" xfId="45" applyFont="1" applyFill="1" applyBorder="1" applyAlignment="1">
      <alignment horizontal="center" vertical="center"/>
    </xf>
    <xf numFmtId="4" fontId="19" fillId="0" borderId="12" xfId="49" applyNumberFormat="1" applyFont="1" applyFill="1" applyBorder="1" applyAlignment="1">
      <alignment horizontal="right" vertical="center"/>
    </xf>
    <xf numFmtId="4" fontId="19" fillId="0" borderId="12" xfId="44" applyNumberFormat="1" applyFont="1" applyFill="1" applyBorder="1" applyAlignment="1">
      <alignment horizontal="center" vertical="center"/>
    </xf>
    <xf numFmtId="0" fontId="18" fillId="0" borderId="12" xfId="48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right" vertical="center"/>
    </xf>
    <xf numFmtId="0" fontId="18" fillId="0" borderId="11" xfId="43" applyFont="1" applyFill="1" applyBorder="1" applyAlignment="1">
      <alignment horizontal="center" vertical="center"/>
    </xf>
    <xf numFmtId="0" fontId="18" fillId="0" borderId="11" xfId="47" applyFont="1" applyFill="1" applyBorder="1" applyAlignment="1">
      <alignment horizontal="left" vertical="center" wrapText="1"/>
    </xf>
    <xf numFmtId="4" fontId="18" fillId="0" borderId="11" xfId="51" applyNumberFormat="1" applyFont="1" applyFill="1" applyBorder="1" applyAlignment="1">
      <alignment horizontal="right" vertical="center"/>
    </xf>
  </cellXfs>
  <cellStyles count="5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bckgrnd_900" xfId="42"/>
    <cellStyle name="cntr_arm10_Bord_900" xfId="43"/>
    <cellStyle name="cntr_arm10_BordGrey_900" xfId="44"/>
    <cellStyle name="cntr_arm10bld_900" xfId="45"/>
    <cellStyle name="cntrBtm_arm10bld_900" xfId="46"/>
    <cellStyle name="left_arm10_BordWW_900" xfId="47"/>
    <cellStyle name="left_arm10_GrBordWW_900" xfId="48"/>
    <cellStyle name="rgt_arm10_BordGrey_900" xfId="49"/>
    <cellStyle name="rgt_arm14_bld_900" xfId="50"/>
    <cellStyle name="rgt_arm14_Money_900" xfId="5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8"/>
  <sheetViews>
    <sheetView view="pageBreakPreview" topLeftCell="C1" zoomScaleSheetLayoutView="100" workbookViewId="0">
      <selection sqref="A1:K1"/>
    </sheetView>
  </sheetViews>
  <sheetFormatPr defaultRowHeight="1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/>
      <c r="B8" s="5"/>
      <c r="C8" s="5"/>
      <c r="D8" s="5"/>
      <c r="E8" s="5"/>
      <c r="F8" s="5" t="s">
        <v>4</v>
      </c>
      <c r="G8" s="5"/>
      <c r="H8" s="5"/>
      <c r="I8" s="5" t="s">
        <v>5</v>
      </c>
      <c r="J8" s="5"/>
      <c r="K8" s="5" t="s">
        <v>6</v>
      </c>
      <c r="L8" s="5"/>
    </row>
    <row r="9" spans="1:12" ht="39.950000000000003" customHeight="1">
      <c r="A9" s="6" t="s">
        <v>7</v>
      </c>
      <c r="B9" s="7"/>
      <c r="C9" s="6" t="s">
        <v>8</v>
      </c>
      <c r="D9" s="6" t="s">
        <v>9</v>
      </c>
      <c r="E9" s="6"/>
      <c r="F9" s="6" t="s">
        <v>10</v>
      </c>
      <c r="G9" s="6" t="s">
        <v>9</v>
      </c>
      <c r="H9" s="6"/>
      <c r="I9" s="6" t="s">
        <v>10</v>
      </c>
      <c r="J9" s="6" t="s">
        <v>9</v>
      </c>
      <c r="K9" s="5"/>
      <c r="L9" s="5" t="s">
        <v>10</v>
      </c>
    </row>
    <row r="10" spans="1:12" ht="20.100000000000001" customHeight="1">
      <c r="A10" s="6" t="s">
        <v>11</v>
      </c>
      <c r="B10" s="6" t="s">
        <v>12</v>
      </c>
      <c r="C10" s="6"/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  <c r="K10" s="5" t="s">
        <v>17</v>
      </c>
      <c r="L10" s="5" t="s">
        <v>18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>
      <c r="A12" s="9">
        <v>1000</v>
      </c>
      <c r="B12" s="10" t="s">
        <v>20</v>
      </c>
      <c r="C12" s="9"/>
      <c r="D12" s="11">
        <f t="shared" ref="D12:L12" si="0">SUM(D13,D49,D68)</f>
        <v>4491354209</v>
      </c>
      <c r="E12" s="11">
        <f t="shared" si="0"/>
        <v>4491354209</v>
      </c>
      <c r="F12" s="11">
        <f t="shared" si="0"/>
        <v>346884700</v>
      </c>
      <c r="G12" s="11">
        <f t="shared" si="0"/>
        <v>5978513012</v>
      </c>
      <c r="H12" s="11">
        <f t="shared" si="0"/>
        <v>4557186412</v>
      </c>
      <c r="I12" s="11">
        <f t="shared" si="0"/>
        <v>1768211300</v>
      </c>
      <c r="J12" s="11">
        <f t="shared" si="0"/>
        <v>3653099367.6999998</v>
      </c>
      <c r="K12" s="11">
        <f t="shared" si="0"/>
        <v>2235312200.6999998</v>
      </c>
      <c r="L12" s="11">
        <f t="shared" si="0"/>
        <v>1417787167</v>
      </c>
    </row>
    <row r="13" spans="1:12" ht="39.950000000000003" customHeight="1">
      <c r="A13" s="9">
        <v>1100</v>
      </c>
      <c r="B13" s="10" t="s">
        <v>21</v>
      </c>
      <c r="C13" s="9" t="s">
        <v>22</v>
      </c>
      <c r="D13" s="11">
        <f>SUM(D14,D18,D20,D40,D43)</f>
        <v>1192073309</v>
      </c>
      <c r="E13" s="11">
        <f>SUM(E14,E18,E20,E40,E43)</f>
        <v>1192073309</v>
      </c>
      <c r="F13" s="11" t="s">
        <v>23</v>
      </c>
      <c r="G13" s="11">
        <f>SUM(G14,G18,G20,G40,G43)</f>
        <v>1249045412</v>
      </c>
      <c r="H13" s="11">
        <f>SUM(H14,H18,H20,H40,H43)</f>
        <v>1249045412</v>
      </c>
      <c r="I13" s="11" t="s">
        <v>23</v>
      </c>
      <c r="J13" s="11">
        <f>SUM(J14,J18,J20,J40,J43)</f>
        <v>586636363</v>
      </c>
      <c r="K13" s="11">
        <f>SUM(K14,K18,K20,K40,K43)</f>
        <v>586636363</v>
      </c>
      <c r="L13" s="11" t="s">
        <v>23</v>
      </c>
    </row>
    <row r="14" spans="1:12" ht="39.950000000000003" customHeight="1">
      <c r="A14" s="9">
        <v>1110</v>
      </c>
      <c r="B14" s="10" t="s">
        <v>24</v>
      </c>
      <c r="C14" s="9" t="s">
        <v>25</v>
      </c>
      <c r="D14" s="11">
        <f>SUM(D15,D16,D17)</f>
        <v>179629596</v>
      </c>
      <c r="E14" s="11">
        <f>SUM(E15,E16,E17)</f>
        <v>179629596</v>
      </c>
      <c r="F14" s="11" t="s">
        <v>23</v>
      </c>
      <c r="G14" s="11">
        <f>SUM(G15,G16,G17)</f>
        <v>212310765</v>
      </c>
      <c r="H14" s="11">
        <f>SUM(H15,H16,H17)</f>
        <v>212310765</v>
      </c>
      <c r="I14" s="11" t="s">
        <v>23</v>
      </c>
      <c r="J14" s="11">
        <f>SUM(J15,J16,J17)</f>
        <v>81500969.400000006</v>
      </c>
      <c r="K14" s="11">
        <f>SUM(K15,K16,K17)</f>
        <v>81500969.400000006</v>
      </c>
      <c r="L14" s="11" t="s">
        <v>23</v>
      </c>
    </row>
    <row r="15" spans="1:12" ht="39.950000000000003" customHeight="1">
      <c r="A15" s="9">
        <v>1111</v>
      </c>
      <c r="B15" s="10" t="s">
        <v>26</v>
      </c>
      <c r="C15" s="9"/>
      <c r="D15" s="11">
        <f>SUM(E15,F15)</f>
        <v>0</v>
      </c>
      <c r="E15" s="11">
        <v>0</v>
      </c>
      <c r="F15" s="11" t="s">
        <v>23</v>
      </c>
      <c r="G15" s="11">
        <f>SUM(H15,I15)</f>
        <v>0</v>
      </c>
      <c r="H15" s="11">
        <v>0</v>
      </c>
      <c r="I15" s="11" t="s">
        <v>23</v>
      </c>
      <c r="J15" s="11">
        <f>SUM(K15,L15)</f>
        <v>5405167</v>
      </c>
      <c r="K15" s="11">
        <v>5405167</v>
      </c>
      <c r="L15" s="11" t="s">
        <v>23</v>
      </c>
    </row>
    <row r="16" spans="1:12" ht="39.950000000000003" customHeight="1">
      <c r="A16" s="9">
        <v>1112</v>
      </c>
      <c r="B16" s="10" t="s">
        <v>27</v>
      </c>
      <c r="C16" s="9"/>
      <c r="D16" s="11">
        <f>SUM(E16,F16)</f>
        <v>0</v>
      </c>
      <c r="E16" s="11">
        <v>0</v>
      </c>
      <c r="F16" s="11" t="s">
        <v>23</v>
      </c>
      <c r="G16" s="11">
        <f>SUM(H16,I16)</f>
        <v>0</v>
      </c>
      <c r="H16" s="11">
        <v>0</v>
      </c>
      <c r="I16" s="11" t="s">
        <v>23</v>
      </c>
      <c r="J16" s="11">
        <f>SUM(K16,L16)</f>
        <v>4267530</v>
      </c>
      <c r="K16" s="11">
        <v>4267530</v>
      </c>
      <c r="L16" s="11" t="s">
        <v>23</v>
      </c>
    </row>
    <row r="17" spans="1:12" ht="39.950000000000003" customHeight="1">
      <c r="A17" s="9">
        <v>1113</v>
      </c>
      <c r="B17" s="10" t="s">
        <v>28</v>
      </c>
      <c r="C17" s="9"/>
      <c r="D17" s="11">
        <f>SUM(E17,F17)</f>
        <v>179629596</v>
      </c>
      <c r="E17" s="11">
        <v>179629596</v>
      </c>
      <c r="F17" s="11" t="s">
        <v>23</v>
      </c>
      <c r="G17" s="11">
        <f>SUM(H17,I17)</f>
        <v>212310765</v>
      </c>
      <c r="H17" s="11">
        <v>212310765</v>
      </c>
      <c r="I17" s="11" t="s">
        <v>23</v>
      </c>
      <c r="J17" s="11">
        <f>SUM(K17,L17)</f>
        <v>71828272.400000006</v>
      </c>
      <c r="K17" s="11">
        <v>71828272.400000006</v>
      </c>
      <c r="L17" s="11" t="s">
        <v>23</v>
      </c>
    </row>
    <row r="18" spans="1:12" ht="39.950000000000003" customHeight="1">
      <c r="A18" s="9">
        <v>1120</v>
      </c>
      <c r="B18" s="10" t="s">
        <v>29</v>
      </c>
      <c r="C18" s="9" t="s">
        <v>30</v>
      </c>
      <c r="D18" s="11">
        <f>SUM(D19)</f>
        <v>855467913</v>
      </c>
      <c r="E18" s="11">
        <f>SUM(E19)</f>
        <v>855467913</v>
      </c>
      <c r="F18" s="11" t="s">
        <v>23</v>
      </c>
      <c r="G18" s="11">
        <f>SUM(G19)</f>
        <v>864469747</v>
      </c>
      <c r="H18" s="11">
        <f>SUM(H19)</f>
        <v>864469747</v>
      </c>
      <c r="I18" s="11" t="s">
        <v>23</v>
      </c>
      <c r="J18" s="11">
        <f>SUM(J19)</f>
        <v>401135574.10000002</v>
      </c>
      <c r="K18" s="11">
        <f>SUM(K19)</f>
        <v>401135574.10000002</v>
      </c>
      <c r="L18" s="11" t="s">
        <v>23</v>
      </c>
    </row>
    <row r="19" spans="1:12" ht="39.950000000000003" customHeight="1">
      <c r="A19" s="9">
        <v>1121</v>
      </c>
      <c r="B19" s="10" t="s">
        <v>31</v>
      </c>
      <c r="C19" s="9"/>
      <c r="D19" s="11">
        <f>SUM(E19,F19)</f>
        <v>855467913</v>
      </c>
      <c r="E19" s="11">
        <v>855467913</v>
      </c>
      <c r="F19" s="11" t="s">
        <v>23</v>
      </c>
      <c r="G19" s="11">
        <f>SUM(H19,I19)</f>
        <v>864469747</v>
      </c>
      <c r="H19" s="11">
        <v>864469747</v>
      </c>
      <c r="I19" s="11" t="s">
        <v>23</v>
      </c>
      <c r="J19" s="11">
        <f>SUM(K19,L19)</f>
        <v>401135574.10000002</v>
      </c>
      <c r="K19" s="11">
        <v>401135574.10000002</v>
      </c>
      <c r="L19" s="11" t="s">
        <v>23</v>
      </c>
    </row>
    <row r="20" spans="1:12" ht="39.950000000000003" customHeight="1">
      <c r="A20" s="9">
        <v>1130</v>
      </c>
      <c r="B20" s="10" t="s">
        <v>32</v>
      </c>
      <c r="C20" s="9" t="s">
        <v>33</v>
      </c>
      <c r="D20" s="11">
        <f>SUM(D21:D39)</f>
        <v>109475800</v>
      </c>
      <c r="E20" s="11">
        <f>SUM(E21:E39)</f>
        <v>109475800</v>
      </c>
      <c r="F20" s="11" t="s">
        <v>23</v>
      </c>
      <c r="G20" s="11">
        <f>SUM(G21:G39)</f>
        <v>124764900</v>
      </c>
      <c r="H20" s="11">
        <f>SUM(H21:H39)</f>
        <v>124764900</v>
      </c>
      <c r="I20" s="11" t="s">
        <v>23</v>
      </c>
      <c r="J20" s="11">
        <f>SUM(J21:J39)</f>
        <v>74270903.5</v>
      </c>
      <c r="K20" s="11">
        <f>SUM(K21:K39)</f>
        <v>74270903.5</v>
      </c>
      <c r="L20" s="11" t="s">
        <v>23</v>
      </c>
    </row>
    <row r="21" spans="1:12" ht="39.950000000000003" customHeight="1">
      <c r="A21" s="9">
        <v>11301</v>
      </c>
      <c r="B21" s="10" t="s">
        <v>34</v>
      </c>
      <c r="C21" s="9"/>
      <c r="D21" s="11">
        <f t="shared" ref="D21:D39" si="1">SUM(E21,F21)</f>
        <v>10625000</v>
      </c>
      <c r="E21" s="11">
        <v>10625000</v>
      </c>
      <c r="F21" s="11" t="s">
        <v>23</v>
      </c>
      <c r="G21" s="11">
        <f t="shared" ref="G21:G39" si="2">SUM(H21,I21)</f>
        <v>10625000</v>
      </c>
      <c r="H21" s="11">
        <v>10625000</v>
      </c>
      <c r="I21" s="11" t="s">
        <v>23</v>
      </c>
      <c r="J21" s="11">
        <f t="shared" ref="J21:J39" si="3">SUM(K21,L21)</f>
        <v>8274000</v>
      </c>
      <c r="K21" s="11">
        <v>8274000</v>
      </c>
      <c r="L21" s="11" t="s">
        <v>23</v>
      </c>
    </row>
    <row r="22" spans="1:12" ht="39.950000000000003" customHeight="1">
      <c r="A22" s="9">
        <v>11302</v>
      </c>
      <c r="B22" s="10" t="s">
        <v>35</v>
      </c>
      <c r="C22" s="9"/>
      <c r="D22" s="11">
        <f t="shared" si="1"/>
        <v>84000</v>
      </c>
      <c r="E22" s="11">
        <v>84000</v>
      </c>
      <c r="F22" s="11" t="s">
        <v>23</v>
      </c>
      <c r="G22" s="11">
        <f t="shared" si="2"/>
        <v>84000</v>
      </c>
      <c r="H22" s="11">
        <v>84000</v>
      </c>
      <c r="I22" s="11" t="s">
        <v>23</v>
      </c>
      <c r="J22" s="11">
        <f t="shared" si="3"/>
        <v>1327000</v>
      </c>
      <c r="K22" s="11">
        <v>1327000</v>
      </c>
      <c r="L22" s="11" t="s">
        <v>23</v>
      </c>
    </row>
    <row r="23" spans="1:12" ht="39.950000000000003" customHeight="1">
      <c r="A23" s="9">
        <v>11303</v>
      </c>
      <c r="B23" s="10" t="s">
        <v>36</v>
      </c>
      <c r="C23" s="9"/>
      <c r="D23" s="11">
        <f t="shared" si="1"/>
        <v>35000</v>
      </c>
      <c r="E23" s="11">
        <v>35000</v>
      </c>
      <c r="F23" s="11" t="s">
        <v>23</v>
      </c>
      <c r="G23" s="11">
        <f t="shared" si="2"/>
        <v>35000</v>
      </c>
      <c r="H23" s="11">
        <v>35000</v>
      </c>
      <c r="I23" s="11" t="s">
        <v>23</v>
      </c>
      <c r="J23" s="11">
        <f t="shared" si="3"/>
        <v>85000</v>
      </c>
      <c r="K23" s="11">
        <v>85000</v>
      </c>
      <c r="L23" s="11" t="s">
        <v>23</v>
      </c>
    </row>
    <row r="24" spans="1:12" ht="39.950000000000003" customHeight="1">
      <c r="A24" s="9">
        <v>11304</v>
      </c>
      <c r="B24" s="10" t="s">
        <v>37</v>
      </c>
      <c r="C24" s="9"/>
      <c r="D24" s="11">
        <f t="shared" si="1"/>
        <v>13500000</v>
      </c>
      <c r="E24" s="11">
        <v>13500000</v>
      </c>
      <c r="F24" s="11" t="s">
        <v>23</v>
      </c>
      <c r="G24" s="11">
        <f t="shared" si="2"/>
        <v>15600000</v>
      </c>
      <c r="H24" s="11">
        <v>15600000</v>
      </c>
      <c r="I24" s="11" t="s">
        <v>23</v>
      </c>
      <c r="J24" s="11">
        <f t="shared" si="3"/>
        <v>13000000</v>
      </c>
      <c r="K24" s="11">
        <v>13000000</v>
      </c>
      <c r="L24" s="11" t="s">
        <v>23</v>
      </c>
    </row>
    <row r="25" spans="1:12" ht="39.950000000000003" customHeight="1">
      <c r="A25" s="9">
        <v>11305</v>
      </c>
      <c r="B25" s="10" t="s">
        <v>38</v>
      </c>
      <c r="C25" s="9"/>
      <c r="D25" s="11">
        <f t="shared" si="1"/>
        <v>1740000</v>
      </c>
      <c r="E25" s="11">
        <v>1740000</v>
      </c>
      <c r="F25" s="11" t="s">
        <v>23</v>
      </c>
      <c r="G25" s="11">
        <f t="shared" si="2"/>
        <v>2160000</v>
      </c>
      <c r="H25" s="11">
        <v>2160000</v>
      </c>
      <c r="I25" s="11" t="s">
        <v>23</v>
      </c>
      <c r="J25" s="11">
        <f t="shared" si="3"/>
        <v>1680000</v>
      </c>
      <c r="K25" s="11">
        <v>1680000</v>
      </c>
      <c r="L25" s="11" t="s">
        <v>23</v>
      </c>
    </row>
    <row r="26" spans="1:12" ht="39.950000000000003" customHeight="1">
      <c r="A26" s="9">
        <v>11306</v>
      </c>
      <c r="B26" s="10" t="s">
        <v>39</v>
      </c>
      <c r="C26" s="9"/>
      <c r="D26" s="11">
        <f t="shared" si="1"/>
        <v>1850000</v>
      </c>
      <c r="E26" s="11">
        <v>1850000</v>
      </c>
      <c r="F26" s="11" t="s">
        <v>23</v>
      </c>
      <c r="G26" s="11">
        <f t="shared" si="2"/>
        <v>1900000</v>
      </c>
      <c r="H26" s="11">
        <v>1900000</v>
      </c>
      <c r="I26" s="11" t="s">
        <v>23</v>
      </c>
      <c r="J26" s="11">
        <f t="shared" si="3"/>
        <v>1975000</v>
      </c>
      <c r="K26" s="11">
        <v>1975000</v>
      </c>
      <c r="L26" s="11" t="s">
        <v>23</v>
      </c>
    </row>
    <row r="27" spans="1:12" ht="39.950000000000003" customHeight="1">
      <c r="A27" s="9">
        <v>11307</v>
      </c>
      <c r="B27" s="10" t="s">
        <v>40</v>
      </c>
      <c r="C27" s="9"/>
      <c r="D27" s="11">
        <f t="shared" si="1"/>
        <v>27650000</v>
      </c>
      <c r="E27" s="11">
        <v>27650000</v>
      </c>
      <c r="F27" s="11" t="s">
        <v>23</v>
      </c>
      <c r="G27" s="11">
        <f t="shared" si="2"/>
        <v>29760000</v>
      </c>
      <c r="H27" s="11">
        <v>29760000</v>
      </c>
      <c r="I27" s="11" t="s">
        <v>23</v>
      </c>
      <c r="J27" s="11">
        <f t="shared" si="3"/>
        <v>12392480</v>
      </c>
      <c r="K27" s="11">
        <v>12392480</v>
      </c>
      <c r="L27" s="11" t="s">
        <v>23</v>
      </c>
    </row>
    <row r="28" spans="1:12" ht="39.950000000000003" customHeight="1">
      <c r="A28" s="9">
        <v>11308</v>
      </c>
      <c r="B28" s="10" t="s">
        <v>41</v>
      </c>
      <c r="C28" s="9"/>
      <c r="D28" s="11">
        <f t="shared" si="1"/>
        <v>3360000</v>
      </c>
      <c r="E28" s="11">
        <v>3360000</v>
      </c>
      <c r="F28" s="11" t="s">
        <v>23</v>
      </c>
      <c r="G28" s="11">
        <f t="shared" si="2"/>
        <v>4139100</v>
      </c>
      <c r="H28" s="11">
        <v>4139100</v>
      </c>
      <c r="I28" s="11" t="s">
        <v>23</v>
      </c>
      <c r="J28" s="11">
        <f t="shared" si="3"/>
        <v>2154000</v>
      </c>
      <c r="K28" s="11">
        <v>2154000</v>
      </c>
      <c r="L28" s="11" t="s">
        <v>23</v>
      </c>
    </row>
    <row r="29" spans="1:12" ht="39.950000000000003" customHeight="1">
      <c r="A29" s="9">
        <v>11309</v>
      </c>
      <c r="B29" s="10" t="s">
        <v>42</v>
      </c>
      <c r="C29" s="9"/>
      <c r="D29" s="11">
        <f t="shared" si="1"/>
        <v>2025000</v>
      </c>
      <c r="E29" s="11">
        <v>2025000</v>
      </c>
      <c r="F29" s="11" t="s">
        <v>23</v>
      </c>
      <c r="G29" s="11">
        <f t="shared" si="2"/>
        <v>3000000</v>
      </c>
      <c r="H29" s="11">
        <v>3000000</v>
      </c>
      <c r="I29" s="11" t="s">
        <v>23</v>
      </c>
      <c r="J29" s="11">
        <f t="shared" si="3"/>
        <v>1950000</v>
      </c>
      <c r="K29" s="11">
        <v>1950000</v>
      </c>
      <c r="L29" s="11" t="s">
        <v>23</v>
      </c>
    </row>
    <row r="30" spans="1:12" ht="39.950000000000003" customHeight="1">
      <c r="A30" s="9">
        <v>11310</v>
      </c>
      <c r="B30" s="10" t="s">
        <v>43</v>
      </c>
      <c r="C30" s="9"/>
      <c r="D30" s="11">
        <f t="shared" si="1"/>
        <v>3568800</v>
      </c>
      <c r="E30" s="11">
        <v>3568800</v>
      </c>
      <c r="F30" s="11" t="s">
        <v>23</v>
      </c>
      <c r="G30" s="11">
        <f t="shared" si="2"/>
        <v>4096800</v>
      </c>
      <c r="H30" s="11">
        <v>4096800</v>
      </c>
      <c r="I30" s="11" t="s">
        <v>23</v>
      </c>
      <c r="J30" s="11">
        <f t="shared" si="3"/>
        <v>2186200</v>
      </c>
      <c r="K30" s="11">
        <v>2186200</v>
      </c>
      <c r="L30" s="11" t="s">
        <v>23</v>
      </c>
    </row>
    <row r="31" spans="1:12" ht="39.950000000000003" customHeight="1">
      <c r="A31" s="9">
        <v>11311</v>
      </c>
      <c r="B31" s="10" t="s">
        <v>44</v>
      </c>
      <c r="C31" s="9"/>
      <c r="D31" s="11">
        <f t="shared" si="1"/>
        <v>2250000</v>
      </c>
      <c r="E31" s="11">
        <v>2250000</v>
      </c>
      <c r="F31" s="11" t="s">
        <v>23</v>
      </c>
      <c r="G31" s="11">
        <f t="shared" si="2"/>
        <v>2250000</v>
      </c>
      <c r="H31" s="11">
        <v>2250000</v>
      </c>
      <c r="I31" s="11" t="s">
        <v>23</v>
      </c>
      <c r="J31" s="11">
        <f t="shared" si="3"/>
        <v>85000</v>
      </c>
      <c r="K31" s="11">
        <v>85000</v>
      </c>
      <c r="L31" s="11" t="s">
        <v>23</v>
      </c>
    </row>
    <row r="32" spans="1:12" ht="39.950000000000003" customHeight="1">
      <c r="A32" s="9">
        <v>11312</v>
      </c>
      <c r="B32" s="10" t="s">
        <v>45</v>
      </c>
      <c r="C32" s="9"/>
      <c r="D32" s="11">
        <f t="shared" si="1"/>
        <v>41688000</v>
      </c>
      <c r="E32" s="11">
        <v>41688000</v>
      </c>
      <c r="F32" s="11" t="s">
        <v>23</v>
      </c>
      <c r="G32" s="11">
        <f t="shared" si="2"/>
        <v>49275000</v>
      </c>
      <c r="H32" s="11">
        <v>49275000</v>
      </c>
      <c r="I32" s="11" t="s">
        <v>23</v>
      </c>
      <c r="J32" s="11">
        <f t="shared" si="3"/>
        <v>27518123.5</v>
      </c>
      <c r="K32" s="11">
        <v>27518123.5</v>
      </c>
      <c r="L32" s="11" t="s">
        <v>23</v>
      </c>
    </row>
    <row r="33" spans="1:12" ht="39.950000000000003" customHeight="1">
      <c r="A33" s="9">
        <v>11313</v>
      </c>
      <c r="B33" s="10" t="s">
        <v>46</v>
      </c>
      <c r="C33" s="9"/>
      <c r="D33" s="11">
        <f t="shared" si="1"/>
        <v>400000</v>
      </c>
      <c r="E33" s="11">
        <v>400000</v>
      </c>
      <c r="F33" s="11" t="s">
        <v>23</v>
      </c>
      <c r="G33" s="11">
        <f t="shared" si="2"/>
        <v>400000</v>
      </c>
      <c r="H33" s="11">
        <v>400000</v>
      </c>
      <c r="I33" s="11" t="s">
        <v>23</v>
      </c>
      <c r="J33" s="11">
        <f t="shared" si="3"/>
        <v>600000</v>
      </c>
      <c r="K33" s="11">
        <v>600000</v>
      </c>
      <c r="L33" s="11" t="s">
        <v>23</v>
      </c>
    </row>
    <row r="34" spans="1:12" ht="39.950000000000003" customHeight="1">
      <c r="A34" s="9">
        <v>11314</v>
      </c>
      <c r="B34" s="10" t="s">
        <v>47</v>
      </c>
      <c r="C34" s="9"/>
      <c r="D34" s="11">
        <f t="shared" si="1"/>
        <v>140000</v>
      </c>
      <c r="E34" s="11">
        <v>140000</v>
      </c>
      <c r="F34" s="11" t="s">
        <v>23</v>
      </c>
      <c r="G34" s="11">
        <f t="shared" si="2"/>
        <v>140000</v>
      </c>
      <c r="H34" s="11">
        <v>140000</v>
      </c>
      <c r="I34" s="11" t="s">
        <v>23</v>
      </c>
      <c r="J34" s="11">
        <f t="shared" si="3"/>
        <v>20000</v>
      </c>
      <c r="K34" s="11">
        <v>20000</v>
      </c>
      <c r="L34" s="11" t="s">
        <v>23</v>
      </c>
    </row>
    <row r="35" spans="1:12" ht="39.950000000000003" customHeight="1">
      <c r="A35" s="9">
        <v>11315</v>
      </c>
      <c r="B35" s="10" t="s">
        <v>48</v>
      </c>
      <c r="C35" s="9"/>
      <c r="D35" s="11">
        <f t="shared" si="1"/>
        <v>500000</v>
      </c>
      <c r="E35" s="11">
        <v>500000</v>
      </c>
      <c r="F35" s="11" t="s">
        <v>23</v>
      </c>
      <c r="G35" s="11">
        <f t="shared" si="2"/>
        <v>500000</v>
      </c>
      <c r="H35" s="11">
        <v>500000</v>
      </c>
      <c r="I35" s="11" t="s">
        <v>23</v>
      </c>
      <c r="J35" s="11">
        <f t="shared" si="3"/>
        <v>500000</v>
      </c>
      <c r="K35" s="11">
        <v>500000</v>
      </c>
      <c r="L35" s="11" t="s">
        <v>23</v>
      </c>
    </row>
    <row r="36" spans="1:12" ht="39.950000000000003" customHeight="1">
      <c r="A36" s="9">
        <v>11316</v>
      </c>
      <c r="B36" s="10" t="s">
        <v>49</v>
      </c>
      <c r="C36" s="9"/>
      <c r="D36" s="11">
        <f t="shared" si="1"/>
        <v>0</v>
      </c>
      <c r="E36" s="11">
        <v>0</v>
      </c>
      <c r="F36" s="11" t="s">
        <v>23</v>
      </c>
      <c r="G36" s="11">
        <f t="shared" si="2"/>
        <v>0</v>
      </c>
      <c r="H36" s="11">
        <v>0</v>
      </c>
      <c r="I36" s="11" t="s">
        <v>23</v>
      </c>
      <c r="J36" s="11">
        <f t="shared" si="3"/>
        <v>0</v>
      </c>
      <c r="K36" s="11">
        <v>0</v>
      </c>
      <c r="L36" s="11" t="s">
        <v>23</v>
      </c>
    </row>
    <row r="37" spans="1:12" ht="39.950000000000003" customHeight="1">
      <c r="A37" s="9">
        <v>11317</v>
      </c>
      <c r="B37" s="10" t="s">
        <v>50</v>
      </c>
      <c r="C37" s="9"/>
      <c r="D37" s="11">
        <f t="shared" si="1"/>
        <v>0</v>
      </c>
      <c r="E37" s="11">
        <v>0</v>
      </c>
      <c r="F37" s="11" t="s">
        <v>23</v>
      </c>
      <c r="G37" s="11">
        <f t="shared" si="2"/>
        <v>100000</v>
      </c>
      <c r="H37" s="11">
        <v>100000</v>
      </c>
      <c r="I37" s="11" t="s">
        <v>23</v>
      </c>
      <c r="J37" s="11">
        <f t="shared" si="3"/>
        <v>0</v>
      </c>
      <c r="K37" s="11">
        <v>0</v>
      </c>
      <c r="L37" s="11" t="s">
        <v>23</v>
      </c>
    </row>
    <row r="38" spans="1:12" ht="39.950000000000003" customHeight="1">
      <c r="A38" s="9">
        <v>11318</v>
      </c>
      <c r="B38" s="10" t="s">
        <v>51</v>
      </c>
      <c r="C38" s="9"/>
      <c r="D38" s="11">
        <f t="shared" si="1"/>
        <v>60000</v>
      </c>
      <c r="E38" s="11">
        <v>60000</v>
      </c>
      <c r="F38" s="11" t="s">
        <v>23</v>
      </c>
      <c r="G38" s="11">
        <f t="shared" si="2"/>
        <v>700000</v>
      </c>
      <c r="H38" s="11">
        <v>700000</v>
      </c>
      <c r="I38" s="11" t="s">
        <v>23</v>
      </c>
      <c r="J38" s="11">
        <f t="shared" si="3"/>
        <v>60000</v>
      </c>
      <c r="K38" s="11">
        <v>60000</v>
      </c>
      <c r="L38" s="11" t="s">
        <v>23</v>
      </c>
    </row>
    <row r="39" spans="1:12" ht="39.950000000000003" customHeight="1">
      <c r="A39" s="9">
        <v>11319</v>
      </c>
      <c r="B39" s="10" t="s">
        <v>52</v>
      </c>
      <c r="C39" s="9"/>
      <c r="D39" s="11">
        <f t="shared" si="1"/>
        <v>0</v>
      </c>
      <c r="E39" s="11">
        <v>0</v>
      </c>
      <c r="F39" s="11" t="s">
        <v>23</v>
      </c>
      <c r="G39" s="11">
        <f t="shared" si="2"/>
        <v>0</v>
      </c>
      <c r="H39" s="11">
        <v>0</v>
      </c>
      <c r="I39" s="11" t="s">
        <v>23</v>
      </c>
      <c r="J39" s="11">
        <f t="shared" si="3"/>
        <v>464100</v>
      </c>
      <c r="K39" s="11">
        <v>464100</v>
      </c>
      <c r="L39" s="11" t="s">
        <v>23</v>
      </c>
    </row>
    <row r="40" spans="1:12" ht="39.950000000000003" customHeight="1">
      <c r="A40" s="9">
        <v>1140</v>
      </c>
      <c r="B40" s="10" t="s">
        <v>53</v>
      </c>
      <c r="C40" s="9" t="s">
        <v>54</v>
      </c>
      <c r="D40" s="11">
        <f>SUM(D41,D42)</f>
        <v>47500000</v>
      </c>
      <c r="E40" s="11">
        <f>SUM(E41,E42)</f>
        <v>47500000</v>
      </c>
      <c r="F40" s="11" t="s">
        <v>23</v>
      </c>
      <c r="G40" s="11">
        <f>SUM(G41,G42)</f>
        <v>47500000</v>
      </c>
      <c r="H40" s="11">
        <f>SUM(H41,H42)</f>
        <v>47500000</v>
      </c>
      <c r="I40" s="11" t="s">
        <v>23</v>
      </c>
      <c r="J40" s="11">
        <f>SUM(J41,J42)</f>
        <v>29728916</v>
      </c>
      <c r="K40" s="11">
        <f>SUM(K41,K42)</f>
        <v>29728916</v>
      </c>
      <c r="L40" s="11" t="s">
        <v>23</v>
      </c>
    </row>
    <row r="41" spans="1:12" ht="39.950000000000003" customHeight="1">
      <c r="A41" s="9">
        <v>1141</v>
      </c>
      <c r="B41" s="10" t="s">
        <v>55</v>
      </c>
      <c r="C41" s="9"/>
      <c r="D41" s="11">
        <f>SUM(E41,F41)</f>
        <v>12500000</v>
      </c>
      <c r="E41" s="11">
        <v>12500000</v>
      </c>
      <c r="F41" s="11" t="s">
        <v>23</v>
      </c>
      <c r="G41" s="11">
        <f>SUM(H41,I41)</f>
        <v>12500000</v>
      </c>
      <c r="H41" s="11">
        <v>12500000</v>
      </c>
      <c r="I41" s="11" t="s">
        <v>23</v>
      </c>
      <c r="J41" s="11">
        <f>SUM(K41,L41)</f>
        <v>5418000</v>
      </c>
      <c r="K41" s="11">
        <v>5418000</v>
      </c>
      <c r="L41" s="11" t="s">
        <v>23</v>
      </c>
    </row>
    <row r="42" spans="1:12" ht="39.950000000000003" customHeight="1">
      <c r="A42" s="9">
        <v>1142</v>
      </c>
      <c r="B42" s="10" t="s">
        <v>56</v>
      </c>
      <c r="C42" s="9"/>
      <c r="D42" s="11">
        <f>SUM(E42,F42)</f>
        <v>35000000</v>
      </c>
      <c r="E42" s="11">
        <v>35000000</v>
      </c>
      <c r="F42" s="11" t="s">
        <v>23</v>
      </c>
      <c r="G42" s="11">
        <f>SUM(H42,I42)</f>
        <v>35000000</v>
      </c>
      <c r="H42" s="11">
        <v>35000000</v>
      </c>
      <c r="I42" s="11" t="s">
        <v>23</v>
      </c>
      <c r="J42" s="11">
        <f>SUM(K42,L42)</f>
        <v>24310916</v>
      </c>
      <c r="K42" s="11">
        <v>24310916</v>
      </c>
      <c r="L42" s="11" t="s">
        <v>23</v>
      </c>
    </row>
    <row r="43" spans="1:12" ht="39.950000000000003" customHeight="1">
      <c r="A43" s="9">
        <v>1150</v>
      </c>
      <c r="B43" s="10" t="s">
        <v>57</v>
      </c>
      <c r="C43" s="9" t="s">
        <v>58</v>
      </c>
      <c r="D43" s="11">
        <f>SUM(D44,D48)</f>
        <v>0</v>
      </c>
      <c r="E43" s="11">
        <f>SUM(E44,E48)</f>
        <v>0</v>
      </c>
      <c r="F43" s="11" t="s">
        <v>23</v>
      </c>
      <c r="G43" s="11">
        <f>SUM(G44,G48)</f>
        <v>0</v>
      </c>
      <c r="H43" s="11">
        <f>SUM(H44,H48)</f>
        <v>0</v>
      </c>
      <c r="I43" s="11" t="s">
        <v>23</v>
      </c>
      <c r="J43" s="11">
        <f>SUM(J44,J48)</f>
        <v>0</v>
      </c>
      <c r="K43" s="11">
        <f>SUM(K44,K48)</f>
        <v>0</v>
      </c>
      <c r="L43" s="11" t="s">
        <v>23</v>
      </c>
    </row>
    <row r="44" spans="1:12" ht="39.950000000000003" customHeight="1">
      <c r="A44" s="9">
        <v>1151</v>
      </c>
      <c r="B44" s="10" t="s">
        <v>59</v>
      </c>
      <c r="C44" s="9"/>
      <c r="D44" s="11">
        <f>SUM(D45:D47)</f>
        <v>0</v>
      </c>
      <c r="E44" s="11">
        <f>SUM(E45:E47)</f>
        <v>0</v>
      </c>
      <c r="F44" s="11" t="s">
        <v>23</v>
      </c>
      <c r="G44" s="11">
        <f>SUM(G45:G47)</f>
        <v>0</v>
      </c>
      <c r="H44" s="11">
        <f>SUM(H45:H47)</f>
        <v>0</v>
      </c>
      <c r="I44" s="11" t="s">
        <v>23</v>
      </c>
      <c r="J44" s="11">
        <f>SUM(J45:J47)</f>
        <v>0</v>
      </c>
      <c r="K44" s="11">
        <f>SUM(K45:K47)</f>
        <v>0</v>
      </c>
      <c r="L44" s="11" t="s">
        <v>23</v>
      </c>
    </row>
    <row r="45" spans="1:12" ht="39.950000000000003" customHeight="1">
      <c r="A45" s="9">
        <v>1152</v>
      </c>
      <c r="B45" s="10" t="s">
        <v>60</v>
      </c>
      <c r="C45" s="9"/>
      <c r="D45" s="11">
        <f>SUM(E45,F45)</f>
        <v>0</v>
      </c>
      <c r="E45" s="11">
        <v>0</v>
      </c>
      <c r="F45" s="11" t="s">
        <v>23</v>
      </c>
      <c r="G45" s="11">
        <f>SUM(H45,I45)</f>
        <v>0</v>
      </c>
      <c r="H45" s="11">
        <v>0</v>
      </c>
      <c r="I45" s="11" t="s">
        <v>23</v>
      </c>
      <c r="J45" s="11">
        <f>SUM(K45,L45)</f>
        <v>0</v>
      </c>
      <c r="K45" s="11">
        <v>0</v>
      </c>
      <c r="L45" s="11" t="s">
        <v>23</v>
      </c>
    </row>
    <row r="46" spans="1:12" ht="39.950000000000003" customHeight="1">
      <c r="A46" s="9">
        <v>1153</v>
      </c>
      <c r="B46" s="10" t="s">
        <v>61</v>
      </c>
      <c r="C46" s="9"/>
      <c r="D46" s="11">
        <f>SUM(E46,F46)</f>
        <v>0</v>
      </c>
      <c r="E46" s="11">
        <v>0</v>
      </c>
      <c r="F46" s="11" t="s">
        <v>23</v>
      </c>
      <c r="G46" s="11">
        <f>SUM(H46,I46)</f>
        <v>0</v>
      </c>
      <c r="H46" s="11">
        <v>0</v>
      </c>
      <c r="I46" s="11" t="s">
        <v>23</v>
      </c>
      <c r="J46" s="11">
        <f>SUM(K46,L46)</f>
        <v>0</v>
      </c>
      <c r="K46" s="11">
        <v>0</v>
      </c>
      <c r="L46" s="11" t="s">
        <v>23</v>
      </c>
    </row>
    <row r="47" spans="1:12" ht="39.950000000000003" customHeight="1">
      <c r="A47" s="9">
        <v>1154</v>
      </c>
      <c r="B47" s="10" t="s">
        <v>62</v>
      </c>
      <c r="C47" s="9"/>
      <c r="D47" s="11">
        <f>SUM(E47,F47)</f>
        <v>0</v>
      </c>
      <c r="E47" s="11">
        <v>0</v>
      </c>
      <c r="F47" s="11" t="s">
        <v>23</v>
      </c>
      <c r="G47" s="11">
        <f>SUM(H47,I47)</f>
        <v>0</v>
      </c>
      <c r="H47" s="11">
        <v>0</v>
      </c>
      <c r="I47" s="11" t="s">
        <v>23</v>
      </c>
      <c r="J47" s="11">
        <f>SUM(K47,L47)</f>
        <v>0</v>
      </c>
      <c r="K47" s="11">
        <v>0</v>
      </c>
      <c r="L47" s="11" t="s">
        <v>23</v>
      </c>
    </row>
    <row r="48" spans="1:12" ht="39.950000000000003" customHeight="1">
      <c r="A48" s="9">
        <v>1155</v>
      </c>
      <c r="B48" s="10" t="s">
        <v>63</v>
      </c>
      <c r="C48" s="9"/>
      <c r="D48" s="11">
        <f>SUM(E48,F48)</f>
        <v>0</v>
      </c>
      <c r="E48" s="11">
        <v>0</v>
      </c>
      <c r="F48" s="11" t="s">
        <v>23</v>
      </c>
      <c r="G48" s="11">
        <f>SUM(H48,I48)</f>
        <v>0</v>
      </c>
      <c r="H48" s="11">
        <v>0</v>
      </c>
      <c r="I48" s="11" t="s">
        <v>23</v>
      </c>
      <c r="J48" s="11">
        <f>SUM(K48,L48)</f>
        <v>0</v>
      </c>
      <c r="K48" s="11">
        <v>0</v>
      </c>
      <c r="L48" s="11" t="s">
        <v>23</v>
      </c>
    </row>
    <row r="49" spans="1:12" ht="39.950000000000003" customHeight="1">
      <c r="A49" s="9">
        <v>1200</v>
      </c>
      <c r="B49" s="10" t="s">
        <v>64</v>
      </c>
      <c r="C49" s="9" t="s">
        <v>65</v>
      </c>
      <c r="D49" s="11">
        <f t="shared" ref="D49:L49" si="4">SUM(D50,D52,D54,D56,D58,D65)</f>
        <v>2588469700</v>
      </c>
      <c r="E49" s="11">
        <f t="shared" si="4"/>
        <v>2588469700</v>
      </c>
      <c r="F49" s="11">
        <f t="shared" si="4"/>
        <v>0</v>
      </c>
      <c r="G49" s="11">
        <f t="shared" si="4"/>
        <v>4010501300</v>
      </c>
      <c r="H49" s="11">
        <f t="shared" si="4"/>
        <v>2589174700</v>
      </c>
      <c r="I49" s="11">
        <f t="shared" si="4"/>
        <v>1421326600</v>
      </c>
      <c r="J49" s="11">
        <f t="shared" si="4"/>
        <v>2712022067</v>
      </c>
      <c r="K49" s="11">
        <f t="shared" si="4"/>
        <v>1294234900</v>
      </c>
      <c r="L49" s="11">
        <f t="shared" si="4"/>
        <v>1417787167</v>
      </c>
    </row>
    <row r="50" spans="1:12" ht="39.950000000000003" customHeight="1">
      <c r="A50" s="9">
        <v>1210</v>
      </c>
      <c r="B50" s="10" t="s">
        <v>66</v>
      </c>
      <c r="C50" s="9" t="s">
        <v>67</v>
      </c>
      <c r="D50" s="11">
        <f>SUM(D51)</f>
        <v>0</v>
      </c>
      <c r="E50" s="11">
        <f>SUM(E51)</f>
        <v>0</v>
      </c>
      <c r="F50" s="11" t="s">
        <v>23</v>
      </c>
      <c r="G50" s="11">
        <f>SUM(G51)</f>
        <v>0</v>
      </c>
      <c r="H50" s="11">
        <f>SUM(H51)</f>
        <v>0</v>
      </c>
      <c r="I50" s="11" t="s">
        <v>23</v>
      </c>
      <c r="J50" s="11">
        <f>SUM(J51)</f>
        <v>0</v>
      </c>
      <c r="K50" s="11">
        <f>SUM(K51)</f>
        <v>0</v>
      </c>
      <c r="L50" s="11" t="s">
        <v>23</v>
      </c>
    </row>
    <row r="51" spans="1:12" ht="39.950000000000003" customHeight="1">
      <c r="A51" s="9">
        <v>1211</v>
      </c>
      <c r="B51" s="10" t="s">
        <v>68</v>
      </c>
      <c r="C51" s="9"/>
      <c r="D51" s="11">
        <f>SUM(E51,F51)</f>
        <v>0</v>
      </c>
      <c r="E51" s="11">
        <v>0</v>
      </c>
      <c r="F51" s="11" t="s">
        <v>23</v>
      </c>
      <c r="G51" s="11">
        <f>SUM(H51,I51)</f>
        <v>0</v>
      </c>
      <c r="H51" s="11">
        <v>0</v>
      </c>
      <c r="I51" s="11" t="s">
        <v>23</v>
      </c>
      <c r="J51" s="11">
        <f>SUM(K51,L51)</f>
        <v>0</v>
      </c>
      <c r="K51" s="11">
        <v>0</v>
      </c>
      <c r="L51" s="11" t="s">
        <v>23</v>
      </c>
    </row>
    <row r="52" spans="1:12" ht="39.950000000000003" customHeight="1">
      <c r="A52" s="9">
        <v>1220</v>
      </c>
      <c r="B52" s="10" t="s">
        <v>69</v>
      </c>
      <c r="C52" s="9" t="s">
        <v>70</v>
      </c>
      <c r="D52" s="11">
        <f>SUM(D53)</f>
        <v>0</v>
      </c>
      <c r="E52" s="11" t="s">
        <v>23</v>
      </c>
      <c r="F52" s="11">
        <f>SUM(F53)</f>
        <v>0</v>
      </c>
      <c r="G52" s="11">
        <f>SUM(G53)</f>
        <v>0</v>
      </c>
      <c r="H52" s="11" t="s">
        <v>23</v>
      </c>
      <c r="I52" s="11">
        <f>SUM(I53)</f>
        <v>0</v>
      </c>
      <c r="J52" s="11">
        <f>SUM(J53)</f>
        <v>0</v>
      </c>
      <c r="K52" s="11" t="s">
        <v>23</v>
      </c>
      <c r="L52" s="11">
        <f>SUM(L53)</f>
        <v>0</v>
      </c>
    </row>
    <row r="53" spans="1:12" ht="39.950000000000003" customHeight="1">
      <c r="A53" s="9">
        <v>1221</v>
      </c>
      <c r="B53" s="10" t="s">
        <v>71</v>
      </c>
      <c r="C53" s="9"/>
      <c r="D53" s="11">
        <f>SUM(E53,F53)</f>
        <v>0</v>
      </c>
      <c r="E53" s="11" t="s">
        <v>23</v>
      </c>
      <c r="F53" s="11">
        <v>0</v>
      </c>
      <c r="G53" s="11">
        <f>SUM(H53,I53)</f>
        <v>0</v>
      </c>
      <c r="H53" s="11" t="s">
        <v>23</v>
      </c>
      <c r="I53" s="11">
        <v>0</v>
      </c>
      <c r="J53" s="11">
        <f>SUM(K53,L53)</f>
        <v>0</v>
      </c>
      <c r="K53" s="11" t="s">
        <v>23</v>
      </c>
      <c r="L53" s="11">
        <v>0</v>
      </c>
    </row>
    <row r="54" spans="1:12" ht="39.950000000000003" customHeight="1">
      <c r="A54" s="9">
        <v>1230</v>
      </c>
      <c r="B54" s="10" t="s">
        <v>72</v>
      </c>
      <c r="C54" s="9" t="s">
        <v>73</v>
      </c>
      <c r="D54" s="11">
        <f>SUM(D55)</f>
        <v>0</v>
      </c>
      <c r="E54" s="11">
        <f>SUM(E55)</f>
        <v>0</v>
      </c>
      <c r="F54" s="11" t="s">
        <v>23</v>
      </c>
      <c r="G54" s="11">
        <f>SUM(G55)</f>
        <v>0</v>
      </c>
      <c r="H54" s="11">
        <f>SUM(H55)</f>
        <v>0</v>
      </c>
      <c r="I54" s="11" t="s">
        <v>23</v>
      </c>
      <c r="J54" s="11">
        <f>SUM(J55)</f>
        <v>0</v>
      </c>
      <c r="K54" s="11">
        <f>SUM(K55)</f>
        <v>0</v>
      </c>
      <c r="L54" s="11" t="s">
        <v>23</v>
      </c>
    </row>
    <row r="55" spans="1:12" ht="39.950000000000003" customHeight="1">
      <c r="A55" s="9">
        <v>1231</v>
      </c>
      <c r="B55" s="10" t="s">
        <v>74</v>
      </c>
      <c r="C55" s="9"/>
      <c r="D55" s="11">
        <f>SUM(E55,F55)</f>
        <v>0</v>
      </c>
      <c r="E55" s="11">
        <v>0</v>
      </c>
      <c r="F55" s="11" t="s">
        <v>23</v>
      </c>
      <c r="G55" s="11">
        <f>SUM(H55,I55)</f>
        <v>0</v>
      </c>
      <c r="H55" s="11">
        <v>0</v>
      </c>
      <c r="I55" s="11" t="s">
        <v>23</v>
      </c>
      <c r="J55" s="11">
        <f>SUM(K55,L55)</f>
        <v>0</v>
      </c>
      <c r="K55" s="11">
        <v>0</v>
      </c>
      <c r="L55" s="11" t="s">
        <v>23</v>
      </c>
    </row>
    <row r="56" spans="1:12" ht="39.950000000000003" customHeight="1">
      <c r="A56" s="9">
        <v>1240</v>
      </c>
      <c r="B56" s="10" t="s">
        <v>75</v>
      </c>
      <c r="C56" s="9" t="s">
        <v>76</v>
      </c>
      <c r="D56" s="11">
        <f>SUM(D57)</f>
        <v>0</v>
      </c>
      <c r="E56" s="11" t="s">
        <v>23</v>
      </c>
      <c r="F56" s="11">
        <f>SUM(F57)</f>
        <v>0</v>
      </c>
      <c r="G56" s="11">
        <f>SUM(G57)</f>
        <v>0</v>
      </c>
      <c r="H56" s="11" t="s">
        <v>23</v>
      </c>
      <c r="I56" s="11">
        <f>SUM(I57)</f>
        <v>0</v>
      </c>
      <c r="J56" s="11">
        <f>SUM(J57)</f>
        <v>0</v>
      </c>
      <c r="K56" s="11" t="s">
        <v>23</v>
      </c>
      <c r="L56" s="11">
        <f>SUM(L57)</f>
        <v>0</v>
      </c>
    </row>
    <row r="57" spans="1:12" ht="39.950000000000003" customHeight="1">
      <c r="A57" s="9">
        <v>1241</v>
      </c>
      <c r="B57" s="10" t="s">
        <v>77</v>
      </c>
      <c r="C57" s="9"/>
      <c r="D57" s="11">
        <f>SUM(E57,F57)</f>
        <v>0</v>
      </c>
      <c r="E57" s="11" t="s">
        <v>23</v>
      </c>
      <c r="F57" s="11">
        <v>0</v>
      </c>
      <c r="G57" s="11">
        <f>SUM(H57,I57)</f>
        <v>0</v>
      </c>
      <c r="H57" s="11" t="s">
        <v>23</v>
      </c>
      <c r="I57" s="11">
        <v>0</v>
      </c>
      <c r="J57" s="11">
        <f>SUM(K57,L57)</f>
        <v>0</v>
      </c>
      <c r="K57" s="11" t="s">
        <v>23</v>
      </c>
      <c r="L57" s="11">
        <v>0</v>
      </c>
    </row>
    <row r="58" spans="1:12" ht="39.950000000000003" customHeight="1">
      <c r="A58" s="9">
        <v>1250</v>
      </c>
      <c r="B58" s="10" t="s">
        <v>78</v>
      </c>
      <c r="C58" s="9" t="s">
        <v>79</v>
      </c>
      <c r="D58" s="11">
        <f>SUM(D59,D60,D63,D64)</f>
        <v>2588469700</v>
      </c>
      <c r="E58" s="11">
        <f>SUM(E59,E60,E63,E64)</f>
        <v>2588469700</v>
      </c>
      <c r="F58" s="11" t="s">
        <v>23</v>
      </c>
      <c r="G58" s="11">
        <f>SUM(G59,G60,G63,G64)</f>
        <v>2589174700</v>
      </c>
      <c r="H58" s="11">
        <f>SUM(H59,H60,H63,H64)</f>
        <v>2589174700</v>
      </c>
      <c r="I58" s="11" t="s">
        <v>23</v>
      </c>
      <c r="J58" s="11">
        <f>SUM(J59,J60,J63,J64)</f>
        <v>1294234900</v>
      </c>
      <c r="K58" s="11">
        <f>SUM(K59,K60,K63,K64)</f>
        <v>1294234900</v>
      </c>
      <c r="L58" s="11" t="s">
        <v>23</v>
      </c>
    </row>
    <row r="59" spans="1:12" ht="39.950000000000003" customHeight="1">
      <c r="A59" s="9">
        <v>1251</v>
      </c>
      <c r="B59" s="10" t="s">
        <v>80</v>
      </c>
      <c r="C59" s="9"/>
      <c r="D59" s="11">
        <f>SUM(E59,F59)</f>
        <v>2588469700</v>
      </c>
      <c r="E59" s="11">
        <v>2588469700</v>
      </c>
      <c r="F59" s="11" t="s">
        <v>23</v>
      </c>
      <c r="G59" s="11">
        <f>SUM(H59,I59)</f>
        <v>2588469700</v>
      </c>
      <c r="H59" s="11">
        <v>2588469700</v>
      </c>
      <c r="I59" s="11" t="s">
        <v>23</v>
      </c>
      <c r="J59" s="11">
        <f>SUM(K59,L59)</f>
        <v>1294234900</v>
      </c>
      <c r="K59" s="11">
        <v>1294234900</v>
      </c>
      <c r="L59" s="11" t="s">
        <v>23</v>
      </c>
    </row>
    <row r="60" spans="1:12" ht="39.950000000000003" customHeight="1">
      <c r="A60" s="9">
        <v>1252</v>
      </c>
      <c r="B60" s="10" t="s">
        <v>81</v>
      </c>
      <c r="C60" s="9"/>
      <c r="D60" s="11">
        <f>SUM(D61:D62)</f>
        <v>0</v>
      </c>
      <c r="E60" s="11">
        <f>SUM(E61:E62)</f>
        <v>0</v>
      </c>
      <c r="F60" s="11" t="s">
        <v>23</v>
      </c>
      <c r="G60" s="11">
        <f>SUM(G61:G62)</f>
        <v>0</v>
      </c>
      <c r="H60" s="11">
        <f>SUM(H61:H62)</f>
        <v>0</v>
      </c>
      <c r="I60" s="11" t="s">
        <v>23</v>
      </c>
      <c r="J60" s="11">
        <f>SUM(J61:J62)</f>
        <v>0</v>
      </c>
      <c r="K60" s="11">
        <f>SUM(K61:K62)</f>
        <v>0</v>
      </c>
      <c r="L60" s="11" t="s">
        <v>23</v>
      </c>
    </row>
    <row r="61" spans="1:12" ht="39.950000000000003" customHeight="1">
      <c r="A61" s="9">
        <v>1253</v>
      </c>
      <c r="B61" s="10" t="s">
        <v>82</v>
      </c>
      <c r="C61" s="9"/>
      <c r="D61" s="11">
        <f>SUM(E61,F61)</f>
        <v>0</v>
      </c>
      <c r="E61" s="11">
        <v>0</v>
      </c>
      <c r="F61" s="11" t="s">
        <v>23</v>
      </c>
      <c r="G61" s="11">
        <f>SUM(H61,I61)</f>
        <v>0</v>
      </c>
      <c r="H61" s="11">
        <v>0</v>
      </c>
      <c r="I61" s="11" t="s">
        <v>23</v>
      </c>
      <c r="J61" s="11">
        <f>SUM(K61,L61)</f>
        <v>0</v>
      </c>
      <c r="K61" s="11">
        <v>0</v>
      </c>
      <c r="L61" s="11" t="s">
        <v>23</v>
      </c>
    </row>
    <row r="62" spans="1:12" ht="39.950000000000003" customHeight="1">
      <c r="A62" s="9">
        <v>1254</v>
      </c>
      <c r="B62" s="10" t="s">
        <v>83</v>
      </c>
      <c r="C62" s="9"/>
      <c r="D62" s="11">
        <f>SUM(E62,F62)</f>
        <v>0</v>
      </c>
      <c r="E62" s="11">
        <v>0</v>
      </c>
      <c r="F62" s="11" t="s">
        <v>23</v>
      </c>
      <c r="G62" s="11">
        <f>SUM(H62,I62)</f>
        <v>0</v>
      </c>
      <c r="H62" s="11">
        <v>0</v>
      </c>
      <c r="I62" s="11" t="s">
        <v>23</v>
      </c>
      <c r="J62" s="11">
        <f>SUM(K62,L62)</f>
        <v>0</v>
      </c>
      <c r="K62" s="11">
        <v>0</v>
      </c>
      <c r="L62" s="11" t="s">
        <v>23</v>
      </c>
    </row>
    <row r="63" spans="1:12" ht="39.950000000000003" customHeight="1">
      <c r="A63" s="9">
        <v>1255</v>
      </c>
      <c r="B63" s="10" t="s">
        <v>84</v>
      </c>
      <c r="C63" s="9"/>
      <c r="D63" s="11">
        <f>SUM(E63,F63)</f>
        <v>0</v>
      </c>
      <c r="E63" s="11">
        <v>0</v>
      </c>
      <c r="F63" s="11" t="s">
        <v>23</v>
      </c>
      <c r="G63" s="11">
        <f>SUM(H63,I63)</f>
        <v>705000</v>
      </c>
      <c r="H63" s="11">
        <v>705000</v>
      </c>
      <c r="I63" s="11" t="s">
        <v>23</v>
      </c>
      <c r="J63" s="11">
        <f>SUM(K63,L63)</f>
        <v>0</v>
      </c>
      <c r="K63" s="11">
        <v>0</v>
      </c>
      <c r="L63" s="11" t="s">
        <v>23</v>
      </c>
    </row>
    <row r="64" spans="1:12" ht="39.950000000000003" customHeight="1">
      <c r="A64" s="9">
        <v>1256</v>
      </c>
      <c r="B64" s="10" t="s">
        <v>85</v>
      </c>
      <c r="C64" s="9"/>
      <c r="D64" s="11">
        <f>SUM(E64,F64)</f>
        <v>0</v>
      </c>
      <c r="E64" s="11">
        <v>0</v>
      </c>
      <c r="F64" s="11" t="s">
        <v>23</v>
      </c>
      <c r="G64" s="11">
        <f>SUM(H64,I64)</f>
        <v>0</v>
      </c>
      <c r="H64" s="11">
        <v>0</v>
      </c>
      <c r="I64" s="11" t="s">
        <v>23</v>
      </c>
      <c r="J64" s="11">
        <f>SUM(K64,L64)</f>
        <v>0</v>
      </c>
      <c r="K64" s="11">
        <v>0</v>
      </c>
      <c r="L64" s="11" t="s">
        <v>23</v>
      </c>
    </row>
    <row r="65" spans="1:12" ht="39.950000000000003" customHeight="1">
      <c r="A65" s="9">
        <v>1260</v>
      </c>
      <c r="B65" s="10" t="s">
        <v>86</v>
      </c>
      <c r="C65" s="9" t="s">
        <v>87</v>
      </c>
      <c r="D65" s="11">
        <f>SUM(D66,D67)</f>
        <v>0</v>
      </c>
      <c r="E65" s="11" t="s">
        <v>23</v>
      </c>
      <c r="F65" s="11">
        <f>SUM(F66,F67)</f>
        <v>0</v>
      </c>
      <c r="G65" s="11">
        <f>SUM(G66,G67)</f>
        <v>1421326600</v>
      </c>
      <c r="H65" s="11" t="s">
        <v>23</v>
      </c>
      <c r="I65" s="11">
        <f>SUM(I66,I67)</f>
        <v>1421326600</v>
      </c>
      <c r="J65" s="11">
        <f>SUM(J66,J67)</f>
        <v>1417787167</v>
      </c>
      <c r="K65" s="11" t="s">
        <v>23</v>
      </c>
      <c r="L65" s="11">
        <f>SUM(L66,L67)</f>
        <v>1417787167</v>
      </c>
    </row>
    <row r="66" spans="1:12" ht="39.950000000000003" customHeight="1">
      <c r="A66" s="9">
        <v>1261</v>
      </c>
      <c r="B66" s="10" t="s">
        <v>88</v>
      </c>
      <c r="C66" s="9"/>
      <c r="D66" s="11">
        <f>SUM(E66,F66)</f>
        <v>0</v>
      </c>
      <c r="E66" s="11" t="s">
        <v>23</v>
      </c>
      <c r="F66" s="11">
        <v>0</v>
      </c>
      <c r="G66" s="11">
        <f>SUM(H66,I66)</f>
        <v>1421326600</v>
      </c>
      <c r="H66" s="11" t="s">
        <v>23</v>
      </c>
      <c r="I66" s="11">
        <v>1421326600</v>
      </c>
      <c r="J66" s="11">
        <f>SUM(K66,L66)</f>
        <v>1417787167</v>
      </c>
      <c r="K66" s="11" t="s">
        <v>23</v>
      </c>
      <c r="L66" s="11">
        <v>1417787167</v>
      </c>
    </row>
    <row r="67" spans="1:12" ht="39.950000000000003" customHeight="1">
      <c r="A67" s="9">
        <v>1262</v>
      </c>
      <c r="B67" s="10" t="s">
        <v>89</v>
      </c>
      <c r="C67" s="9"/>
      <c r="D67" s="11">
        <f>SUM(E67,F67)</f>
        <v>0</v>
      </c>
      <c r="E67" s="11" t="s">
        <v>23</v>
      </c>
      <c r="F67" s="11">
        <v>0</v>
      </c>
      <c r="G67" s="11">
        <f>SUM(H67,I67)</f>
        <v>0</v>
      </c>
      <c r="H67" s="11" t="s">
        <v>23</v>
      </c>
      <c r="I67" s="11">
        <v>0</v>
      </c>
      <c r="J67" s="11">
        <f>SUM(K67,L67)</f>
        <v>0</v>
      </c>
      <c r="K67" s="11" t="s">
        <v>23</v>
      </c>
      <c r="L67" s="11">
        <v>0</v>
      </c>
    </row>
    <row r="68" spans="1:12" ht="39.950000000000003" customHeight="1">
      <c r="A68" s="9">
        <v>1300</v>
      </c>
      <c r="B68" s="10" t="s">
        <v>90</v>
      </c>
      <c r="C68" s="9" t="s">
        <v>91</v>
      </c>
      <c r="D68" s="11">
        <f t="shared" ref="D68:L68" si="5">SUM(D69,D71,D73,D78,D82,D106,D109,D112,D115)</f>
        <v>710811200</v>
      </c>
      <c r="E68" s="11">
        <f t="shared" si="5"/>
        <v>710811200</v>
      </c>
      <c r="F68" s="11">
        <f t="shared" si="5"/>
        <v>346884700</v>
      </c>
      <c r="G68" s="11">
        <f t="shared" si="5"/>
        <v>718966300</v>
      </c>
      <c r="H68" s="11">
        <f t="shared" si="5"/>
        <v>718966300</v>
      </c>
      <c r="I68" s="11">
        <f t="shared" si="5"/>
        <v>346884700</v>
      </c>
      <c r="J68" s="11">
        <f t="shared" si="5"/>
        <v>354440937.69999999</v>
      </c>
      <c r="K68" s="11">
        <f t="shared" si="5"/>
        <v>354440937.69999999</v>
      </c>
      <c r="L68" s="11">
        <f t="shared" si="5"/>
        <v>0</v>
      </c>
    </row>
    <row r="69" spans="1:12" ht="39.950000000000003" customHeight="1">
      <c r="A69" s="9">
        <v>1310</v>
      </c>
      <c r="B69" s="10" t="s">
        <v>92</v>
      </c>
      <c r="C69" s="9" t="s">
        <v>93</v>
      </c>
      <c r="D69" s="11">
        <f>SUM(D70)</f>
        <v>0</v>
      </c>
      <c r="E69" s="11" t="s">
        <v>23</v>
      </c>
      <c r="F69" s="11">
        <f>SUM(F70)</f>
        <v>0</v>
      </c>
      <c r="G69" s="11">
        <f>SUM(G70)</f>
        <v>0</v>
      </c>
      <c r="H69" s="11" t="s">
        <v>23</v>
      </c>
      <c r="I69" s="11">
        <f>SUM(I70)</f>
        <v>0</v>
      </c>
      <c r="J69" s="11">
        <f>SUM(J70)</f>
        <v>0</v>
      </c>
      <c r="K69" s="11" t="s">
        <v>23</v>
      </c>
      <c r="L69" s="11">
        <f>SUM(L70)</f>
        <v>0</v>
      </c>
    </row>
    <row r="70" spans="1:12" ht="39.950000000000003" customHeight="1">
      <c r="A70" s="9">
        <v>1311</v>
      </c>
      <c r="B70" s="10" t="s">
        <v>94</v>
      </c>
      <c r="C70" s="9"/>
      <c r="D70" s="11">
        <f>SUM(E70,F70)</f>
        <v>0</v>
      </c>
      <c r="E70" s="11" t="s">
        <v>23</v>
      </c>
      <c r="F70" s="11">
        <v>0</v>
      </c>
      <c r="G70" s="11">
        <f>SUM(H70,I70)</f>
        <v>0</v>
      </c>
      <c r="H70" s="11" t="s">
        <v>23</v>
      </c>
      <c r="I70" s="11">
        <v>0</v>
      </c>
      <c r="J70" s="11">
        <f>SUM(K70,L70)</f>
        <v>0</v>
      </c>
      <c r="K70" s="11" t="s">
        <v>23</v>
      </c>
      <c r="L70" s="11">
        <v>0</v>
      </c>
    </row>
    <row r="71" spans="1:12" ht="39.950000000000003" customHeight="1">
      <c r="A71" s="9">
        <v>1320</v>
      </c>
      <c r="B71" s="10" t="s">
        <v>95</v>
      </c>
      <c r="C71" s="9" t="s">
        <v>96</v>
      </c>
      <c r="D71" s="11">
        <f>SUM(D72)</f>
        <v>0</v>
      </c>
      <c r="E71" s="11">
        <f>SUM(E72)</f>
        <v>0</v>
      </c>
      <c r="F71" s="11" t="s">
        <v>23</v>
      </c>
      <c r="G71" s="11">
        <f>SUM(G72)</f>
        <v>0</v>
      </c>
      <c r="H71" s="11">
        <f>SUM(H72)</f>
        <v>0</v>
      </c>
      <c r="I71" s="11" t="s">
        <v>23</v>
      </c>
      <c r="J71" s="11">
        <f>SUM(J72)</f>
        <v>0</v>
      </c>
      <c r="K71" s="11">
        <f>SUM(K72)</f>
        <v>0</v>
      </c>
      <c r="L71" s="11" t="s">
        <v>23</v>
      </c>
    </row>
    <row r="72" spans="1:12" ht="39.950000000000003" customHeight="1">
      <c r="A72" s="9">
        <v>1321</v>
      </c>
      <c r="B72" s="10" t="s">
        <v>97</v>
      </c>
      <c r="C72" s="9"/>
      <c r="D72" s="11">
        <f>SUM(E72,F72)</f>
        <v>0</v>
      </c>
      <c r="E72" s="11">
        <v>0</v>
      </c>
      <c r="F72" s="11" t="s">
        <v>23</v>
      </c>
      <c r="G72" s="11">
        <f>SUM(H72,I72)</f>
        <v>0</v>
      </c>
      <c r="H72" s="11">
        <v>0</v>
      </c>
      <c r="I72" s="11" t="s">
        <v>23</v>
      </c>
      <c r="J72" s="11">
        <f>SUM(K72,L72)</f>
        <v>0</v>
      </c>
      <c r="K72" s="11">
        <v>0</v>
      </c>
      <c r="L72" s="11" t="s">
        <v>23</v>
      </c>
    </row>
    <row r="73" spans="1:12" ht="39.950000000000003" customHeight="1">
      <c r="A73" s="9">
        <v>1330</v>
      </c>
      <c r="B73" s="10" t="s">
        <v>98</v>
      </c>
      <c r="C73" s="9" t="s">
        <v>99</v>
      </c>
      <c r="D73" s="11">
        <f>SUM(D74:D77)</f>
        <v>159102200</v>
      </c>
      <c r="E73" s="11">
        <f>SUM(E74:E77)</f>
        <v>159102200</v>
      </c>
      <c r="F73" s="11" t="s">
        <v>23</v>
      </c>
      <c r="G73" s="11">
        <f>SUM(G74:G77)</f>
        <v>160056800</v>
      </c>
      <c r="H73" s="11">
        <f>SUM(H74:H77)</f>
        <v>160056800</v>
      </c>
      <c r="I73" s="11" t="s">
        <v>23</v>
      </c>
      <c r="J73" s="11">
        <f>SUM(J74:J77)</f>
        <v>68707669</v>
      </c>
      <c r="K73" s="11">
        <f>SUM(K74:K77)</f>
        <v>68707669</v>
      </c>
      <c r="L73" s="11" t="s">
        <v>23</v>
      </c>
    </row>
    <row r="74" spans="1:12" ht="39.950000000000003" customHeight="1">
      <c r="A74" s="9">
        <v>1331</v>
      </c>
      <c r="B74" s="10" t="s">
        <v>100</v>
      </c>
      <c r="C74" s="9"/>
      <c r="D74" s="11">
        <f>SUM(E74,F74)</f>
        <v>119690100</v>
      </c>
      <c r="E74" s="11">
        <v>119690100</v>
      </c>
      <c r="F74" s="11" t="s">
        <v>23</v>
      </c>
      <c r="G74" s="11">
        <f>SUM(H74,I74)</f>
        <v>120644700</v>
      </c>
      <c r="H74" s="11">
        <v>120644700</v>
      </c>
      <c r="I74" s="11" t="s">
        <v>23</v>
      </c>
      <c r="J74" s="11">
        <f>SUM(K74,L74)</f>
        <v>47399309</v>
      </c>
      <c r="K74" s="11">
        <v>47399309</v>
      </c>
      <c r="L74" s="11" t="s">
        <v>23</v>
      </c>
    </row>
    <row r="75" spans="1:12" ht="39.950000000000003" customHeight="1">
      <c r="A75" s="9">
        <v>1332</v>
      </c>
      <c r="B75" s="10" t="s">
        <v>101</v>
      </c>
      <c r="C75" s="9"/>
      <c r="D75" s="11">
        <f>SUM(E75,F75)</f>
        <v>0</v>
      </c>
      <c r="E75" s="11">
        <v>0</v>
      </c>
      <c r="F75" s="11" t="s">
        <v>23</v>
      </c>
      <c r="G75" s="11">
        <f>SUM(H75,I75)</f>
        <v>0</v>
      </c>
      <c r="H75" s="11">
        <v>0</v>
      </c>
      <c r="I75" s="11" t="s">
        <v>23</v>
      </c>
      <c r="J75" s="11">
        <f>SUM(K75,L75)</f>
        <v>0</v>
      </c>
      <c r="K75" s="11">
        <v>0</v>
      </c>
      <c r="L75" s="11" t="s">
        <v>23</v>
      </c>
    </row>
    <row r="76" spans="1:12" ht="39.950000000000003" customHeight="1">
      <c r="A76" s="9">
        <v>1333</v>
      </c>
      <c r="B76" s="10" t="s">
        <v>102</v>
      </c>
      <c r="C76" s="9"/>
      <c r="D76" s="11">
        <f>SUM(E76,F76)</f>
        <v>0</v>
      </c>
      <c r="E76" s="11">
        <v>0</v>
      </c>
      <c r="F76" s="11" t="s">
        <v>23</v>
      </c>
      <c r="G76" s="11">
        <f>SUM(H76,I76)</f>
        <v>0</v>
      </c>
      <c r="H76" s="11">
        <v>0</v>
      </c>
      <c r="I76" s="11" t="s">
        <v>23</v>
      </c>
      <c r="J76" s="11">
        <f>SUM(K76,L76)</f>
        <v>0</v>
      </c>
      <c r="K76" s="11">
        <v>0</v>
      </c>
      <c r="L76" s="11" t="s">
        <v>23</v>
      </c>
    </row>
    <row r="77" spans="1:12" ht="39.950000000000003" customHeight="1">
      <c r="A77" s="9">
        <v>1334</v>
      </c>
      <c r="B77" s="10" t="s">
        <v>103</v>
      </c>
      <c r="C77" s="9"/>
      <c r="D77" s="11">
        <f>SUM(E77,F77)</f>
        <v>39412100</v>
      </c>
      <c r="E77" s="11">
        <v>39412100</v>
      </c>
      <c r="F77" s="11" t="s">
        <v>23</v>
      </c>
      <c r="G77" s="11">
        <f>SUM(H77,I77)</f>
        <v>39412100</v>
      </c>
      <c r="H77" s="11">
        <v>39412100</v>
      </c>
      <c r="I77" s="11" t="s">
        <v>23</v>
      </c>
      <c r="J77" s="11">
        <f>SUM(K77,L77)</f>
        <v>21308360</v>
      </c>
      <c r="K77" s="11">
        <v>21308360</v>
      </c>
      <c r="L77" s="11" t="s">
        <v>23</v>
      </c>
    </row>
    <row r="78" spans="1:12" ht="39.950000000000003" customHeight="1">
      <c r="A78" s="9">
        <v>1340</v>
      </c>
      <c r="B78" s="10" t="s">
        <v>104</v>
      </c>
      <c r="C78" s="9" t="s">
        <v>105</v>
      </c>
      <c r="D78" s="11">
        <f>SUM(D79,D80,D81)</f>
        <v>0</v>
      </c>
      <c r="E78" s="11">
        <f>SUM(E79,E80,E81)</f>
        <v>0</v>
      </c>
      <c r="F78" s="11" t="s">
        <v>23</v>
      </c>
      <c r="G78" s="11">
        <f>SUM(G79,G80,G81)</f>
        <v>0</v>
      </c>
      <c r="H78" s="11">
        <f>SUM(H79,H80,H81)</f>
        <v>0</v>
      </c>
      <c r="I78" s="11" t="s">
        <v>23</v>
      </c>
      <c r="J78" s="11">
        <f>SUM(J79,J80,J81)</f>
        <v>0</v>
      </c>
      <c r="K78" s="11">
        <f>SUM(K79,K80,K81)</f>
        <v>0</v>
      </c>
      <c r="L78" s="11" t="s">
        <v>23</v>
      </c>
    </row>
    <row r="79" spans="1:12" ht="39.950000000000003" customHeight="1">
      <c r="A79" s="9">
        <v>1341</v>
      </c>
      <c r="B79" s="10" t="s">
        <v>106</v>
      </c>
      <c r="C79" s="9"/>
      <c r="D79" s="11">
        <f>SUM(E79,F79)</f>
        <v>0</v>
      </c>
      <c r="E79" s="11">
        <v>0</v>
      </c>
      <c r="F79" s="11" t="s">
        <v>23</v>
      </c>
      <c r="G79" s="11">
        <f>SUM(H79,I79)</f>
        <v>0</v>
      </c>
      <c r="H79" s="11">
        <v>0</v>
      </c>
      <c r="I79" s="11" t="s">
        <v>23</v>
      </c>
      <c r="J79" s="11">
        <f>SUM(K79,L79)</f>
        <v>0</v>
      </c>
      <c r="K79" s="11">
        <v>0</v>
      </c>
      <c r="L79" s="11" t="s">
        <v>23</v>
      </c>
    </row>
    <row r="80" spans="1:12" ht="39.950000000000003" customHeight="1">
      <c r="A80" s="9">
        <v>1342</v>
      </c>
      <c r="B80" s="10" t="s">
        <v>107</v>
      </c>
      <c r="C80" s="9"/>
      <c r="D80" s="11">
        <f>SUM(E80,F80)</f>
        <v>0</v>
      </c>
      <c r="E80" s="11">
        <v>0</v>
      </c>
      <c r="F80" s="11" t="s">
        <v>23</v>
      </c>
      <c r="G80" s="11">
        <f>SUM(H80,I80)</f>
        <v>0</v>
      </c>
      <c r="H80" s="11">
        <v>0</v>
      </c>
      <c r="I80" s="11" t="s">
        <v>23</v>
      </c>
      <c r="J80" s="11">
        <f>SUM(K80,L80)</f>
        <v>0</v>
      </c>
      <c r="K80" s="11">
        <v>0</v>
      </c>
      <c r="L80" s="11" t="s">
        <v>23</v>
      </c>
    </row>
    <row r="81" spans="1:12" ht="39.950000000000003" customHeight="1">
      <c r="A81" s="9">
        <v>1343</v>
      </c>
      <c r="B81" s="10" t="s">
        <v>108</v>
      </c>
      <c r="C81" s="9"/>
      <c r="D81" s="11">
        <f>SUM(E81,F81)</f>
        <v>0</v>
      </c>
      <c r="E81" s="11">
        <v>0</v>
      </c>
      <c r="F81" s="11" t="s">
        <v>23</v>
      </c>
      <c r="G81" s="11">
        <f>SUM(H81,I81)</f>
        <v>0</v>
      </c>
      <c r="H81" s="11">
        <v>0</v>
      </c>
      <c r="I81" s="11" t="s">
        <v>23</v>
      </c>
      <c r="J81" s="11">
        <f>SUM(K81,L81)</f>
        <v>0</v>
      </c>
      <c r="K81" s="11">
        <v>0</v>
      </c>
      <c r="L81" s="11" t="s">
        <v>23</v>
      </c>
    </row>
    <row r="82" spans="1:12" ht="39.950000000000003" customHeight="1">
      <c r="A82" s="9">
        <v>1350</v>
      </c>
      <c r="B82" s="10" t="s">
        <v>109</v>
      </c>
      <c r="C82" s="9" t="s">
        <v>110</v>
      </c>
      <c r="D82" s="11">
        <f>SUM(D83,D104,D105)</f>
        <v>521359000</v>
      </c>
      <c r="E82" s="11">
        <f>SUM(E83,E104,E105)</f>
        <v>521359000</v>
      </c>
      <c r="F82" s="11" t="s">
        <v>23</v>
      </c>
      <c r="G82" s="11">
        <f>SUM(G83,G104,G105)</f>
        <v>526559500</v>
      </c>
      <c r="H82" s="11">
        <f>SUM(H83,H104,H105)</f>
        <v>526559500</v>
      </c>
      <c r="I82" s="11" t="s">
        <v>23</v>
      </c>
      <c r="J82" s="11">
        <f>SUM(J83,J104,J105)</f>
        <v>244571888.69999999</v>
      </c>
      <c r="K82" s="11">
        <f>SUM(K83,K104,K105)</f>
        <v>244571888.69999999</v>
      </c>
      <c r="L82" s="11" t="s">
        <v>23</v>
      </c>
    </row>
    <row r="83" spans="1:12" ht="39.950000000000003" customHeight="1">
      <c r="A83" s="9">
        <v>1351</v>
      </c>
      <c r="B83" s="10" t="s">
        <v>111</v>
      </c>
      <c r="C83" s="9"/>
      <c r="D83" s="11">
        <f>SUM(D84:D103)</f>
        <v>461359000</v>
      </c>
      <c r="E83" s="11">
        <f>SUM(E84:E103)</f>
        <v>461359000</v>
      </c>
      <c r="F83" s="11" t="s">
        <v>23</v>
      </c>
      <c r="G83" s="11">
        <f>SUM(G84:G103)</f>
        <v>466559500</v>
      </c>
      <c r="H83" s="11">
        <f>SUM(H84:H103)</f>
        <v>466559500</v>
      </c>
      <c r="I83" s="11" t="s">
        <v>23</v>
      </c>
      <c r="J83" s="11">
        <f>SUM(J84:J103)</f>
        <v>198468378.69999999</v>
      </c>
      <c r="K83" s="11">
        <f>SUM(K84:K103)</f>
        <v>198468378.69999999</v>
      </c>
      <c r="L83" s="11" t="s">
        <v>23</v>
      </c>
    </row>
    <row r="84" spans="1:12" ht="39.950000000000003" customHeight="1">
      <c r="A84" s="9">
        <v>13501</v>
      </c>
      <c r="B84" s="10" t="s">
        <v>112</v>
      </c>
      <c r="C84" s="9"/>
      <c r="D84" s="11">
        <f t="shared" ref="D84:D105" si="6">SUM(E84,F84)</f>
        <v>0</v>
      </c>
      <c r="E84" s="11">
        <v>0</v>
      </c>
      <c r="F84" s="11" t="s">
        <v>23</v>
      </c>
      <c r="G84" s="11">
        <f t="shared" ref="G84:G105" si="7">SUM(H84,I84)</f>
        <v>0</v>
      </c>
      <c r="H84" s="11">
        <v>0</v>
      </c>
      <c r="I84" s="11" t="s">
        <v>23</v>
      </c>
      <c r="J84" s="11">
        <f t="shared" ref="J84:J105" si="8">SUM(K84,L84)</f>
        <v>0</v>
      </c>
      <c r="K84" s="11">
        <v>0</v>
      </c>
      <c r="L84" s="11" t="s">
        <v>23</v>
      </c>
    </row>
    <row r="85" spans="1:12" ht="39.950000000000003" customHeight="1">
      <c r="A85" s="9">
        <v>13502</v>
      </c>
      <c r="B85" s="10" t="s">
        <v>113</v>
      </c>
      <c r="C85" s="9"/>
      <c r="D85" s="11">
        <f t="shared" si="6"/>
        <v>0</v>
      </c>
      <c r="E85" s="11">
        <v>0</v>
      </c>
      <c r="F85" s="11" t="s">
        <v>23</v>
      </c>
      <c r="G85" s="11">
        <f t="shared" si="7"/>
        <v>0</v>
      </c>
      <c r="H85" s="11">
        <v>0</v>
      </c>
      <c r="I85" s="11" t="s">
        <v>23</v>
      </c>
      <c r="J85" s="11">
        <f t="shared" si="8"/>
        <v>0</v>
      </c>
      <c r="K85" s="11">
        <v>0</v>
      </c>
      <c r="L85" s="11" t="s">
        <v>23</v>
      </c>
    </row>
    <row r="86" spans="1:12" ht="39.950000000000003" customHeight="1">
      <c r="A86" s="9">
        <v>13503</v>
      </c>
      <c r="B86" s="10" t="s">
        <v>114</v>
      </c>
      <c r="C86" s="9"/>
      <c r="D86" s="11">
        <f t="shared" si="6"/>
        <v>0</v>
      </c>
      <c r="E86" s="11">
        <v>0</v>
      </c>
      <c r="F86" s="11" t="s">
        <v>23</v>
      </c>
      <c r="G86" s="11">
        <f t="shared" si="7"/>
        <v>0</v>
      </c>
      <c r="H86" s="11">
        <v>0</v>
      </c>
      <c r="I86" s="11" t="s">
        <v>23</v>
      </c>
      <c r="J86" s="11">
        <f t="shared" si="8"/>
        <v>180000</v>
      </c>
      <c r="K86" s="11">
        <v>180000</v>
      </c>
      <c r="L86" s="11" t="s">
        <v>23</v>
      </c>
    </row>
    <row r="87" spans="1:12" ht="39.950000000000003" customHeight="1">
      <c r="A87" s="9">
        <v>13504</v>
      </c>
      <c r="B87" s="10" t="s">
        <v>115</v>
      </c>
      <c r="C87" s="9"/>
      <c r="D87" s="11">
        <f t="shared" si="6"/>
        <v>2925000</v>
      </c>
      <c r="E87" s="11">
        <v>2925000</v>
      </c>
      <c r="F87" s="11" t="s">
        <v>23</v>
      </c>
      <c r="G87" s="11">
        <f t="shared" si="7"/>
        <v>2925000</v>
      </c>
      <c r="H87" s="11">
        <v>2925000</v>
      </c>
      <c r="I87" s="11" t="s">
        <v>23</v>
      </c>
      <c r="J87" s="11">
        <f t="shared" si="8"/>
        <v>2782112</v>
      </c>
      <c r="K87" s="11">
        <v>2782112</v>
      </c>
      <c r="L87" s="11" t="s">
        <v>23</v>
      </c>
    </row>
    <row r="88" spans="1:12" ht="39.950000000000003" customHeight="1">
      <c r="A88" s="9">
        <v>13505</v>
      </c>
      <c r="B88" s="10" t="s">
        <v>116</v>
      </c>
      <c r="C88" s="9"/>
      <c r="D88" s="11">
        <f t="shared" si="6"/>
        <v>7500000</v>
      </c>
      <c r="E88" s="11">
        <v>7500000</v>
      </c>
      <c r="F88" s="11" t="s">
        <v>23</v>
      </c>
      <c r="G88" s="11">
        <f t="shared" si="7"/>
        <v>7500000</v>
      </c>
      <c r="H88" s="11">
        <v>7500000</v>
      </c>
      <c r="I88" s="11" t="s">
        <v>23</v>
      </c>
      <c r="J88" s="11">
        <f t="shared" si="8"/>
        <v>1680000</v>
      </c>
      <c r="K88" s="11">
        <v>1680000</v>
      </c>
      <c r="L88" s="11" t="s">
        <v>23</v>
      </c>
    </row>
    <row r="89" spans="1:12" ht="39.950000000000003" customHeight="1">
      <c r="A89" s="9">
        <v>13506</v>
      </c>
      <c r="B89" s="10" t="s">
        <v>117</v>
      </c>
      <c r="C89" s="9"/>
      <c r="D89" s="11">
        <f t="shared" si="6"/>
        <v>0</v>
      </c>
      <c r="E89" s="11">
        <v>0</v>
      </c>
      <c r="F89" s="11" t="s">
        <v>23</v>
      </c>
      <c r="G89" s="11">
        <f t="shared" si="7"/>
        <v>75000</v>
      </c>
      <c r="H89" s="11">
        <v>75000</v>
      </c>
      <c r="I89" s="11" t="s">
        <v>23</v>
      </c>
      <c r="J89" s="11">
        <f t="shared" si="8"/>
        <v>0</v>
      </c>
      <c r="K89" s="11">
        <v>0</v>
      </c>
      <c r="L89" s="11" t="s">
        <v>23</v>
      </c>
    </row>
    <row r="90" spans="1:12" ht="39.950000000000003" customHeight="1">
      <c r="A90" s="9">
        <v>13507</v>
      </c>
      <c r="B90" s="10" t="s">
        <v>118</v>
      </c>
      <c r="C90" s="9"/>
      <c r="D90" s="11">
        <f t="shared" si="6"/>
        <v>228774500</v>
      </c>
      <c r="E90" s="11">
        <v>228774500</v>
      </c>
      <c r="F90" s="11" t="s">
        <v>23</v>
      </c>
      <c r="G90" s="11">
        <f t="shared" si="7"/>
        <v>233900000</v>
      </c>
      <c r="H90" s="11">
        <v>233900000</v>
      </c>
      <c r="I90" s="11" t="s">
        <v>23</v>
      </c>
      <c r="J90" s="11">
        <f t="shared" si="8"/>
        <v>85475533</v>
      </c>
      <c r="K90" s="11">
        <v>85475533</v>
      </c>
      <c r="L90" s="11" t="s">
        <v>23</v>
      </c>
    </row>
    <row r="91" spans="1:12" ht="39.950000000000003" customHeight="1">
      <c r="A91" s="9">
        <v>13508</v>
      </c>
      <c r="B91" s="10" t="s">
        <v>119</v>
      </c>
      <c r="C91" s="9"/>
      <c r="D91" s="11">
        <f t="shared" si="6"/>
        <v>0</v>
      </c>
      <c r="E91" s="11">
        <v>0</v>
      </c>
      <c r="F91" s="11" t="s">
        <v>23</v>
      </c>
      <c r="G91" s="11">
        <f t="shared" si="7"/>
        <v>0</v>
      </c>
      <c r="H91" s="11">
        <v>0</v>
      </c>
      <c r="I91" s="11" t="s">
        <v>23</v>
      </c>
      <c r="J91" s="11">
        <f t="shared" si="8"/>
        <v>0</v>
      </c>
      <c r="K91" s="11">
        <v>0</v>
      </c>
      <c r="L91" s="11" t="s">
        <v>23</v>
      </c>
    </row>
    <row r="92" spans="1:12" ht="39.950000000000003" customHeight="1">
      <c r="A92" s="9">
        <v>13509</v>
      </c>
      <c r="B92" s="10" t="s">
        <v>120</v>
      </c>
      <c r="C92" s="9"/>
      <c r="D92" s="11">
        <f t="shared" si="6"/>
        <v>0</v>
      </c>
      <c r="E92" s="11">
        <v>0</v>
      </c>
      <c r="F92" s="11" t="s">
        <v>23</v>
      </c>
      <c r="G92" s="11">
        <f t="shared" si="7"/>
        <v>0</v>
      </c>
      <c r="H92" s="11">
        <v>0</v>
      </c>
      <c r="I92" s="11" t="s">
        <v>23</v>
      </c>
      <c r="J92" s="11">
        <f t="shared" si="8"/>
        <v>0</v>
      </c>
      <c r="K92" s="11">
        <v>0</v>
      </c>
      <c r="L92" s="11" t="s">
        <v>23</v>
      </c>
    </row>
    <row r="93" spans="1:12" ht="39.950000000000003" customHeight="1">
      <c r="A93" s="9">
        <v>13510</v>
      </c>
      <c r="B93" s="10" t="s">
        <v>121</v>
      </c>
      <c r="C93" s="9"/>
      <c r="D93" s="11">
        <f t="shared" si="6"/>
        <v>0</v>
      </c>
      <c r="E93" s="11">
        <v>0</v>
      </c>
      <c r="F93" s="11" t="s">
        <v>23</v>
      </c>
      <c r="G93" s="11">
        <f t="shared" si="7"/>
        <v>0</v>
      </c>
      <c r="H93" s="11">
        <v>0</v>
      </c>
      <c r="I93" s="11" t="s">
        <v>23</v>
      </c>
      <c r="J93" s="11">
        <f t="shared" si="8"/>
        <v>0</v>
      </c>
      <c r="K93" s="11">
        <v>0</v>
      </c>
      <c r="L93" s="11" t="s">
        <v>23</v>
      </c>
    </row>
    <row r="94" spans="1:12" ht="39.950000000000003" customHeight="1">
      <c r="A94" s="9">
        <v>13511</v>
      </c>
      <c r="B94" s="10" t="s">
        <v>122</v>
      </c>
      <c r="C94" s="9"/>
      <c r="D94" s="11">
        <f t="shared" si="6"/>
        <v>0</v>
      </c>
      <c r="E94" s="11">
        <v>0</v>
      </c>
      <c r="F94" s="11" t="s">
        <v>23</v>
      </c>
      <c r="G94" s="11">
        <f t="shared" si="7"/>
        <v>0</v>
      </c>
      <c r="H94" s="11">
        <v>0</v>
      </c>
      <c r="I94" s="11" t="s">
        <v>23</v>
      </c>
      <c r="J94" s="11">
        <f t="shared" si="8"/>
        <v>0</v>
      </c>
      <c r="K94" s="11">
        <v>0</v>
      </c>
      <c r="L94" s="11" t="s">
        <v>23</v>
      </c>
    </row>
    <row r="95" spans="1:12" ht="39.950000000000003" customHeight="1">
      <c r="A95" s="9">
        <v>13512</v>
      </c>
      <c r="B95" s="10" t="s">
        <v>123</v>
      </c>
      <c r="C95" s="9"/>
      <c r="D95" s="11">
        <f t="shared" si="6"/>
        <v>0</v>
      </c>
      <c r="E95" s="11">
        <v>0</v>
      </c>
      <c r="F95" s="11" t="s">
        <v>23</v>
      </c>
      <c r="G95" s="11">
        <f t="shared" si="7"/>
        <v>0</v>
      </c>
      <c r="H95" s="11">
        <v>0</v>
      </c>
      <c r="I95" s="11" t="s">
        <v>23</v>
      </c>
      <c r="J95" s="11">
        <f t="shared" si="8"/>
        <v>0</v>
      </c>
      <c r="K95" s="11">
        <v>0</v>
      </c>
      <c r="L95" s="11" t="s">
        <v>23</v>
      </c>
    </row>
    <row r="96" spans="1:12" ht="39.950000000000003" customHeight="1">
      <c r="A96" s="9">
        <v>13513</v>
      </c>
      <c r="B96" s="10" t="s">
        <v>124</v>
      </c>
      <c r="C96" s="9"/>
      <c r="D96" s="11">
        <f t="shared" si="6"/>
        <v>106752000</v>
      </c>
      <c r="E96" s="11">
        <v>106752000</v>
      </c>
      <c r="F96" s="11" t="s">
        <v>23</v>
      </c>
      <c r="G96" s="11">
        <f t="shared" si="7"/>
        <v>106752000</v>
      </c>
      <c r="H96" s="11">
        <v>106752000</v>
      </c>
      <c r="I96" s="11" t="s">
        <v>23</v>
      </c>
      <c r="J96" s="11">
        <f t="shared" si="8"/>
        <v>56001856</v>
      </c>
      <c r="K96" s="11">
        <v>56001856</v>
      </c>
      <c r="L96" s="11" t="s">
        <v>23</v>
      </c>
    </row>
    <row r="97" spans="1:12" ht="39.950000000000003" customHeight="1">
      <c r="A97" s="9">
        <v>13514</v>
      </c>
      <c r="B97" s="10" t="s">
        <v>125</v>
      </c>
      <c r="C97" s="9"/>
      <c r="D97" s="11">
        <f t="shared" si="6"/>
        <v>115317500</v>
      </c>
      <c r="E97" s="11">
        <v>115317500</v>
      </c>
      <c r="F97" s="11" t="s">
        <v>23</v>
      </c>
      <c r="G97" s="11">
        <f t="shared" si="7"/>
        <v>115317500</v>
      </c>
      <c r="H97" s="11">
        <v>115317500</v>
      </c>
      <c r="I97" s="11" t="s">
        <v>23</v>
      </c>
      <c r="J97" s="11">
        <f t="shared" si="8"/>
        <v>52330877.700000003</v>
      </c>
      <c r="K97" s="11">
        <v>52330877.700000003</v>
      </c>
      <c r="L97" s="11" t="s">
        <v>23</v>
      </c>
    </row>
    <row r="98" spans="1:12" ht="39.950000000000003" customHeight="1">
      <c r="A98" s="9">
        <v>13515</v>
      </c>
      <c r="B98" s="10" t="s">
        <v>126</v>
      </c>
      <c r="C98" s="9"/>
      <c r="D98" s="11">
        <f t="shared" si="6"/>
        <v>0</v>
      </c>
      <c r="E98" s="11">
        <v>0</v>
      </c>
      <c r="F98" s="11" t="s">
        <v>23</v>
      </c>
      <c r="G98" s="11">
        <f t="shared" si="7"/>
        <v>0</v>
      </c>
      <c r="H98" s="11">
        <v>0</v>
      </c>
      <c r="I98" s="11" t="s">
        <v>23</v>
      </c>
      <c r="J98" s="11">
        <f t="shared" si="8"/>
        <v>0</v>
      </c>
      <c r="K98" s="11">
        <v>0</v>
      </c>
      <c r="L98" s="11" t="s">
        <v>23</v>
      </c>
    </row>
    <row r="99" spans="1:12" ht="39.950000000000003" customHeight="1">
      <c r="A99" s="9">
        <v>13516</v>
      </c>
      <c r="B99" s="10" t="s">
        <v>127</v>
      </c>
      <c r="C99" s="9"/>
      <c r="D99" s="11">
        <f t="shared" si="6"/>
        <v>0</v>
      </c>
      <c r="E99" s="11">
        <v>0</v>
      </c>
      <c r="F99" s="11" t="s">
        <v>23</v>
      </c>
      <c r="G99" s="11">
        <f t="shared" si="7"/>
        <v>0</v>
      </c>
      <c r="H99" s="11">
        <v>0</v>
      </c>
      <c r="I99" s="11" t="s">
        <v>23</v>
      </c>
      <c r="J99" s="11">
        <f t="shared" si="8"/>
        <v>0</v>
      </c>
      <c r="K99" s="11">
        <v>0</v>
      </c>
      <c r="L99" s="11" t="s">
        <v>23</v>
      </c>
    </row>
    <row r="100" spans="1:12" ht="39.950000000000003" customHeight="1">
      <c r="A100" s="9">
        <v>13517</v>
      </c>
      <c r="B100" s="10" t="s">
        <v>128</v>
      </c>
      <c r="C100" s="9"/>
      <c r="D100" s="11">
        <f t="shared" si="6"/>
        <v>0</v>
      </c>
      <c r="E100" s="11">
        <v>0</v>
      </c>
      <c r="F100" s="11" t="s">
        <v>23</v>
      </c>
      <c r="G100" s="11">
        <f t="shared" si="7"/>
        <v>0</v>
      </c>
      <c r="H100" s="11">
        <v>0</v>
      </c>
      <c r="I100" s="11" t="s">
        <v>23</v>
      </c>
      <c r="J100" s="11">
        <f t="shared" si="8"/>
        <v>0</v>
      </c>
      <c r="K100" s="11">
        <v>0</v>
      </c>
      <c r="L100" s="11" t="s">
        <v>23</v>
      </c>
    </row>
    <row r="101" spans="1:12" ht="39.950000000000003" customHeight="1">
      <c r="A101" s="9">
        <v>13518</v>
      </c>
      <c r="B101" s="10" t="s">
        <v>129</v>
      </c>
      <c r="C101" s="9"/>
      <c r="D101" s="11">
        <f t="shared" si="6"/>
        <v>90000</v>
      </c>
      <c r="E101" s="11">
        <v>90000</v>
      </c>
      <c r="F101" s="11" t="s">
        <v>23</v>
      </c>
      <c r="G101" s="11">
        <f t="shared" si="7"/>
        <v>90000</v>
      </c>
      <c r="H101" s="11">
        <v>90000</v>
      </c>
      <c r="I101" s="11" t="s">
        <v>23</v>
      </c>
      <c r="J101" s="11">
        <f t="shared" si="8"/>
        <v>18000</v>
      </c>
      <c r="K101" s="11">
        <v>18000</v>
      </c>
      <c r="L101" s="11" t="s">
        <v>23</v>
      </c>
    </row>
    <row r="102" spans="1:12" ht="39.950000000000003" customHeight="1">
      <c r="A102" s="9">
        <v>13519</v>
      </c>
      <c r="B102" s="10" t="s">
        <v>130</v>
      </c>
      <c r="C102" s="9"/>
      <c r="D102" s="11">
        <f t="shared" si="6"/>
        <v>0</v>
      </c>
      <c r="E102" s="11">
        <v>0</v>
      </c>
      <c r="F102" s="11" t="s">
        <v>23</v>
      </c>
      <c r="G102" s="11">
        <f t="shared" si="7"/>
        <v>0</v>
      </c>
      <c r="H102" s="11">
        <v>0</v>
      </c>
      <c r="I102" s="11" t="s">
        <v>23</v>
      </c>
      <c r="J102" s="11">
        <f t="shared" si="8"/>
        <v>0</v>
      </c>
      <c r="K102" s="11">
        <v>0</v>
      </c>
      <c r="L102" s="11" t="s">
        <v>23</v>
      </c>
    </row>
    <row r="103" spans="1:12" ht="39.950000000000003" customHeight="1">
      <c r="A103" s="9">
        <v>13520</v>
      </c>
      <c r="B103" s="10" t="s">
        <v>131</v>
      </c>
      <c r="C103" s="9"/>
      <c r="D103" s="11">
        <f t="shared" si="6"/>
        <v>0</v>
      </c>
      <c r="E103" s="11">
        <v>0</v>
      </c>
      <c r="F103" s="11" t="s">
        <v>23</v>
      </c>
      <c r="G103" s="11">
        <f t="shared" si="7"/>
        <v>0</v>
      </c>
      <c r="H103" s="11">
        <v>0</v>
      </c>
      <c r="I103" s="11" t="s">
        <v>23</v>
      </c>
      <c r="J103" s="11">
        <f t="shared" si="8"/>
        <v>0</v>
      </c>
      <c r="K103" s="11">
        <v>0</v>
      </c>
      <c r="L103" s="11" t="s">
        <v>23</v>
      </c>
    </row>
    <row r="104" spans="1:12" ht="39.950000000000003" customHeight="1">
      <c r="A104" s="9">
        <v>1352</v>
      </c>
      <c r="B104" s="10" t="s">
        <v>132</v>
      </c>
      <c r="C104" s="9"/>
      <c r="D104" s="11">
        <f t="shared" si="6"/>
        <v>60000000</v>
      </c>
      <c r="E104" s="11">
        <v>60000000</v>
      </c>
      <c r="F104" s="11" t="s">
        <v>23</v>
      </c>
      <c r="G104" s="11">
        <f t="shared" si="7"/>
        <v>60000000</v>
      </c>
      <c r="H104" s="11">
        <v>60000000</v>
      </c>
      <c r="I104" s="11" t="s">
        <v>23</v>
      </c>
      <c r="J104" s="11">
        <f t="shared" si="8"/>
        <v>46103510</v>
      </c>
      <c r="K104" s="11">
        <v>46103510</v>
      </c>
      <c r="L104" s="11" t="s">
        <v>23</v>
      </c>
    </row>
    <row r="105" spans="1:12" ht="39.950000000000003" customHeight="1">
      <c r="A105" s="9">
        <v>1353</v>
      </c>
      <c r="B105" s="10" t="s">
        <v>133</v>
      </c>
      <c r="C105" s="9"/>
      <c r="D105" s="11">
        <f t="shared" si="6"/>
        <v>0</v>
      </c>
      <c r="E105" s="11">
        <v>0</v>
      </c>
      <c r="F105" s="11" t="s">
        <v>23</v>
      </c>
      <c r="G105" s="11">
        <f t="shared" si="7"/>
        <v>0</v>
      </c>
      <c r="H105" s="11">
        <v>0</v>
      </c>
      <c r="I105" s="11" t="s">
        <v>23</v>
      </c>
      <c r="J105" s="11">
        <f t="shared" si="8"/>
        <v>0</v>
      </c>
      <c r="K105" s="11">
        <v>0</v>
      </c>
      <c r="L105" s="11" t="s">
        <v>23</v>
      </c>
    </row>
    <row r="106" spans="1:12" ht="39.950000000000003" customHeight="1">
      <c r="A106" s="9">
        <v>1360</v>
      </c>
      <c r="B106" s="10" t="s">
        <v>134</v>
      </c>
      <c r="C106" s="9" t="s">
        <v>135</v>
      </c>
      <c r="D106" s="11">
        <f>SUM(D107,D108)</f>
        <v>8750000</v>
      </c>
      <c r="E106" s="11">
        <f>SUM(E107,E108)</f>
        <v>8750000</v>
      </c>
      <c r="F106" s="11" t="s">
        <v>23</v>
      </c>
      <c r="G106" s="11">
        <f>SUM(G107,G108)</f>
        <v>8750000</v>
      </c>
      <c r="H106" s="11">
        <f>SUM(H107,H108)</f>
        <v>8750000</v>
      </c>
      <c r="I106" s="11" t="s">
        <v>23</v>
      </c>
      <c r="J106" s="11">
        <f>SUM(J107,J108)</f>
        <v>1067333</v>
      </c>
      <c r="K106" s="11">
        <f>SUM(K107,K108)</f>
        <v>1067333</v>
      </c>
      <c r="L106" s="11" t="s">
        <v>23</v>
      </c>
    </row>
    <row r="107" spans="1:12" ht="39.950000000000003" customHeight="1">
      <c r="A107" s="9">
        <v>1361</v>
      </c>
      <c r="B107" s="10" t="s">
        <v>136</v>
      </c>
      <c r="C107" s="9"/>
      <c r="D107" s="11">
        <f>SUM(E107,F107)</f>
        <v>8750000</v>
      </c>
      <c r="E107" s="11">
        <v>8750000</v>
      </c>
      <c r="F107" s="11" t="s">
        <v>23</v>
      </c>
      <c r="G107" s="11">
        <f>SUM(H107,I107)</f>
        <v>8750000</v>
      </c>
      <c r="H107" s="11">
        <v>8750000</v>
      </c>
      <c r="I107" s="11" t="s">
        <v>23</v>
      </c>
      <c r="J107" s="11">
        <f>SUM(K107,L107)</f>
        <v>1067333</v>
      </c>
      <c r="K107" s="11">
        <v>1067333</v>
      </c>
      <c r="L107" s="11" t="s">
        <v>23</v>
      </c>
    </row>
    <row r="108" spans="1:12" ht="39.950000000000003" customHeight="1">
      <c r="A108" s="9">
        <v>1362</v>
      </c>
      <c r="B108" s="10" t="s">
        <v>137</v>
      </c>
      <c r="C108" s="9"/>
      <c r="D108" s="11">
        <f>SUM(E108,F108)</f>
        <v>0</v>
      </c>
      <c r="E108" s="11">
        <v>0</v>
      </c>
      <c r="F108" s="11" t="s">
        <v>23</v>
      </c>
      <c r="G108" s="11">
        <f>SUM(H108,I108)</f>
        <v>0</v>
      </c>
      <c r="H108" s="11">
        <v>0</v>
      </c>
      <c r="I108" s="11" t="s">
        <v>23</v>
      </c>
      <c r="J108" s="11">
        <f>SUM(K108,L108)</f>
        <v>0</v>
      </c>
      <c r="K108" s="11">
        <v>0</v>
      </c>
      <c r="L108" s="11" t="s">
        <v>23</v>
      </c>
    </row>
    <row r="109" spans="1:12" ht="39.950000000000003" customHeight="1">
      <c r="A109" s="9">
        <v>1370</v>
      </c>
      <c r="B109" s="10" t="s">
        <v>138</v>
      </c>
      <c r="C109" s="9" t="s">
        <v>139</v>
      </c>
      <c r="D109" s="11">
        <f>SUM(D110,D111)</f>
        <v>0</v>
      </c>
      <c r="E109" s="11">
        <f>SUM(E110,E111)</f>
        <v>0</v>
      </c>
      <c r="F109" s="11" t="s">
        <v>23</v>
      </c>
      <c r="G109" s="11">
        <f>SUM(G110,G111)</f>
        <v>0</v>
      </c>
      <c r="H109" s="11">
        <f>SUM(H110,H111)</f>
        <v>0</v>
      </c>
      <c r="I109" s="11" t="s">
        <v>23</v>
      </c>
      <c r="J109" s="11">
        <f>SUM(J110,J111)</f>
        <v>0</v>
      </c>
      <c r="K109" s="11">
        <f>SUM(K110,K111)</f>
        <v>0</v>
      </c>
      <c r="L109" s="11" t="s">
        <v>23</v>
      </c>
    </row>
    <row r="110" spans="1:12" ht="39.950000000000003" customHeight="1">
      <c r="A110" s="9">
        <v>1371</v>
      </c>
      <c r="B110" s="10" t="s">
        <v>140</v>
      </c>
      <c r="C110" s="9"/>
      <c r="D110" s="11">
        <f>SUM(E110,F110)</f>
        <v>0</v>
      </c>
      <c r="E110" s="11">
        <v>0</v>
      </c>
      <c r="F110" s="11" t="s">
        <v>23</v>
      </c>
      <c r="G110" s="11">
        <f>SUM(H110,I110)</f>
        <v>0</v>
      </c>
      <c r="H110" s="11">
        <v>0</v>
      </c>
      <c r="I110" s="11" t="s">
        <v>23</v>
      </c>
      <c r="J110" s="11">
        <f>SUM(K110,L110)</f>
        <v>0</v>
      </c>
      <c r="K110" s="11">
        <v>0</v>
      </c>
      <c r="L110" s="11" t="s">
        <v>23</v>
      </c>
    </row>
    <row r="111" spans="1:12" ht="39.950000000000003" customHeight="1">
      <c r="A111" s="9">
        <v>1372</v>
      </c>
      <c r="B111" s="10" t="s">
        <v>141</v>
      </c>
      <c r="C111" s="9"/>
      <c r="D111" s="11">
        <f>SUM(E111,F111)</f>
        <v>0</v>
      </c>
      <c r="E111" s="11">
        <v>0</v>
      </c>
      <c r="F111" s="11" t="s">
        <v>23</v>
      </c>
      <c r="G111" s="11">
        <f>SUM(H111,I111)</f>
        <v>0</v>
      </c>
      <c r="H111" s="11">
        <v>0</v>
      </c>
      <c r="I111" s="11" t="s">
        <v>23</v>
      </c>
      <c r="J111" s="11">
        <f>SUM(K111,L111)</f>
        <v>0</v>
      </c>
      <c r="K111" s="11">
        <v>0</v>
      </c>
      <c r="L111" s="11" t="s">
        <v>23</v>
      </c>
    </row>
    <row r="112" spans="1:12" ht="39.950000000000003" customHeight="1">
      <c r="A112" s="9">
        <v>1380</v>
      </c>
      <c r="B112" s="10" t="s">
        <v>142</v>
      </c>
      <c r="C112" s="9" t="s">
        <v>143</v>
      </c>
      <c r="D112" s="11">
        <f>SUM(D113,D114)</f>
        <v>0</v>
      </c>
      <c r="E112" s="11" t="s">
        <v>23</v>
      </c>
      <c r="F112" s="11">
        <f>SUM(F113,F114)</f>
        <v>0</v>
      </c>
      <c r="G112" s="11">
        <f>SUM(G113,G114)</f>
        <v>0</v>
      </c>
      <c r="H112" s="11" t="s">
        <v>23</v>
      </c>
      <c r="I112" s="11">
        <f>SUM(I113,I114)</f>
        <v>0</v>
      </c>
      <c r="J112" s="11">
        <f>SUM(J113,J114)</f>
        <v>0</v>
      </c>
      <c r="K112" s="11" t="s">
        <v>23</v>
      </c>
      <c r="L112" s="11">
        <f>SUM(L113,L114)</f>
        <v>0</v>
      </c>
    </row>
    <row r="113" spans="1:12" ht="39.950000000000003" customHeight="1">
      <c r="A113" s="9">
        <v>1381</v>
      </c>
      <c r="B113" s="10" t="s">
        <v>144</v>
      </c>
      <c r="C113" s="9"/>
      <c r="D113" s="11">
        <f>SUM(E113,F113)</f>
        <v>0</v>
      </c>
      <c r="E113" s="11" t="s">
        <v>23</v>
      </c>
      <c r="F113" s="11">
        <v>0</v>
      </c>
      <c r="G113" s="11">
        <f>SUM(H113,I113)</f>
        <v>0</v>
      </c>
      <c r="H113" s="11" t="s">
        <v>23</v>
      </c>
      <c r="I113" s="11">
        <v>0</v>
      </c>
      <c r="J113" s="11">
        <f>SUM(K113,L113)</f>
        <v>0</v>
      </c>
      <c r="K113" s="11" t="s">
        <v>23</v>
      </c>
      <c r="L113" s="11">
        <v>0</v>
      </c>
    </row>
    <row r="114" spans="1:12" ht="39.950000000000003" customHeight="1">
      <c r="A114" s="9">
        <v>1382</v>
      </c>
      <c r="B114" s="10" t="s">
        <v>145</v>
      </c>
      <c r="C114" s="9"/>
      <c r="D114" s="11">
        <f>SUM(E114,F114)</f>
        <v>0</v>
      </c>
      <c r="E114" s="11" t="s">
        <v>23</v>
      </c>
      <c r="F114" s="11">
        <v>0</v>
      </c>
      <c r="G114" s="11">
        <f>SUM(H114,I114)</f>
        <v>0</v>
      </c>
      <c r="H114" s="11" t="s">
        <v>23</v>
      </c>
      <c r="I114" s="11">
        <v>0</v>
      </c>
      <c r="J114" s="11">
        <f>SUM(K114,L114)</f>
        <v>0</v>
      </c>
      <c r="K114" s="11" t="s">
        <v>23</v>
      </c>
      <c r="L114" s="11">
        <v>0</v>
      </c>
    </row>
    <row r="115" spans="1:12" ht="39.950000000000003" customHeight="1">
      <c r="A115" s="9">
        <v>1390</v>
      </c>
      <c r="B115" s="10" t="s">
        <v>146</v>
      </c>
      <c r="C115" s="9" t="s">
        <v>147</v>
      </c>
      <c r="D115" s="11">
        <f>SUM(D116,D118)</f>
        <v>21600000</v>
      </c>
      <c r="E115" s="11">
        <f>SUM(E116:E118)</f>
        <v>21600000</v>
      </c>
      <c r="F115" s="11">
        <f>SUM(F116:F118)</f>
        <v>346884700</v>
      </c>
      <c r="G115" s="11">
        <f>SUM(G116,G118)</f>
        <v>23600000</v>
      </c>
      <c r="H115" s="11">
        <f>SUM(H116:H118)</f>
        <v>23600000</v>
      </c>
      <c r="I115" s="11">
        <f>SUM(I116:I118)</f>
        <v>346884700</v>
      </c>
      <c r="J115" s="11">
        <f>SUM(J116,J118)</f>
        <v>40094047</v>
      </c>
      <c r="K115" s="11">
        <f>SUM(K116:K118)</f>
        <v>40094047</v>
      </c>
      <c r="L115" s="11">
        <f>SUM(L116:L118)</f>
        <v>0</v>
      </c>
    </row>
    <row r="116" spans="1:12" ht="39.950000000000003" customHeight="1">
      <c r="A116" s="9">
        <v>1391</v>
      </c>
      <c r="B116" s="10" t="s">
        <v>148</v>
      </c>
      <c r="C116" s="9"/>
      <c r="D116" s="11">
        <f>SUM(E116,F116)</f>
        <v>0</v>
      </c>
      <c r="E116" s="11" t="s">
        <v>23</v>
      </c>
      <c r="F116" s="11">
        <v>0</v>
      </c>
      <c r="G116" s="11">
        <f>SUM(H116,I116)</f>
        <v>0</v>
      </c>
      <c r="H116" s="11" t="s">
        <v>23</v>
      </c>
      <c r="I116" s="11">
        <v>0</v>
      </c>
      <c r="J116" s="11">
        <f>SUM(K116,L116)</f>
        <v>0</v>
      </c>
      <c r="K116" s="11" t="s">
        <v>23</v>
      </c>
      <c r="L116" s="11">
        <v>0</v>
      </c>
    </row>
    <row r="117" spans="1:12" ht="39.950000000000003" customHeight="1">
      <c r="A117" s="9">
        <v>1392</v>
      </c>
      <c r="B117" s="10" t="s">
        <v>149</v>
      </c>
      <c r="C117" s="9"/>
      <c r="D117" s="11">
        <f>SUM(E117,F117)</f>
        <v>346884700</v>
      </c>
      <c r="E117" s="11" t="s">
        <v>23</v>
      </c>
      <c r="F117" s="11">
        <v>346884700</v>
      </c>
      <c r="G117" s="11">
        <f>SUM(H117,I117)</f>
        <v>346884700</v>
      </c>
      <c r="H117" s="11" t="s">
        <v>23</v>
      </c>
      <c r="I117" s="11">
        <v>346884700</v>
      </c>
      <c r="J117" s="11">
        <f>SUM(K117,L117)</f>
        <v>0</v>
      </c>
      <c r="K117" s="11" t="s">
        <v>23</v>
      </c>
      <c r="L117" s="11">
        <v>0</v>
      </c>
    </row>
    <row r="118" spans="1:12" ht="39.950000000000003" customHeight="1">
      <c r="A118" s="9">
        <v>1393</v>
      </c>
      <c r="B118" s="10" t="s">
        <v>150</v>
      </c>
      <c r="C118" s="9"/>
      <c r="D118" s="11">
        <f>SUM(E118,F118)</f>
        <v>21600000</v>
      </c>
      <c r="E118" s="11">
        <v>21600000</v>
      </c>
      <c r="F118" s="11">
        <v>0</v>
      </c>
      <c r="G118" s="11">
        <f>SUM(H118,I118)</f>
        <v>23600000</v>
      </c>
      <c r="H118" s="11">
        <v>23600000</v>
      </c>
      <c r="I118" s="11">
        <v>0</v>
      </c>
      <c r="J118" s="11">
        <f>SUM(K118,L118)</f>
        <v>40094047</v>
      </c>
      <c r="K118" s="11">
        <v>40094047</v>
      </c>
      <c r="L118" s="1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scale="43" orientation="landscape" r:id="rId1"/>
  <rowBreaks count="1" manualBreakCount="1">
    <brk id="8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312"/>
  <sheetViews>
    <sheetView tabSelected="1" view="pageBreakPreview" topLeftCell="D1" zoomScaleSheetLayoutView="100" workbookViewId="0">
      <selection sqref="A1:K1"/>
    </sheetView>
  </sheetViews>
  <sheetFormatPr defaultRowHeight="1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4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4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4" ht="15" customHeight="1">
      <c r="A3" s="4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4" ht="15" customHeight="1">
      <c r="A8" s="5"/>
      <c r="B8" s="5"/>
      <c r="C8" s="5"/>
      <c r="D8" s="5"/>
      <c r="E8" s="5"/>
      <c r="F8" s="5" t="s">
        <v>4</v>
      </c>
      <c r="G8" s="5"/>
      <c r="H8" s="5"/>
      <c r="I8" s="5" t="s">
        <v>5</v>
      </c>
      <c r="J8" s="5"/>
      <c r="K8" s="5"/>
      <c r="L8" s="5" t="s">
        <v>6</v>
      </c>
      <c r="M8" s="5"/>
      <c r="N8" s="5"/>
    </row>
    <row r="9" spans="1:14" ht="39.950000000000003" customHeight="1">
      <c r="A9" s="6" t="s">
        <v>7</v>
      </c>
      <c r="B9" s="7" t="s">
        <v>152</v>
      </c>
      <c r="C9" s="6" t="s">
        <v>153</v>
      </c>
      <c r="D9" s="6" t="s">
        <v>154</v>
      </c>
      <c r="E9" s="6" t="s">
        <v>155</v>
      </c>
      <c r="F9" s="6" t="s">
        <v>9</v>
      </c>
      <c r="G9" s="6" t="s">
        <v>156</v>
      </c>
      <c r="H9" s="6"/>
      <c r="I9" s="6" t="s">
        <v>9</v>
      </c>
      <c r="J9" s="6" t="s">
        <v>10</v>
      </c>
      <c r="K9" s="5"/>
      <c r="L9" s="5" t="s">
        <v>9</v>
      </c>
      <c r="M9" s="5" t="s">
        <v>10</v>
      </c>
      <c r="N9" s="5"/>
    </row>
    <row r="10" spans="1:14" ht="20.100000000000001" customHeight="1">
      <c r="A10" s="6" t="s">
        <v>11</v>
      </c>
      <c r="B10" s="6"/>
      <c r="C10" s="6"/>
      <c r="D10" s="6"/>
      <c r="E10" s="6"/>
      <c r="F10" s="6" t="s">
        <v>157</v>
      </c>
      <c r="G10" s="6" t="s">
        <v>17</v>
      </c>
      <c r="H10" s="6" t="s">
        <v>158</v>
      </c>
      <c r="I10" s="6" t="s">
        <v>159</v>
      </c>
      <c r="J10" s="6" t="s">
        <v>17</v>
      </c>
      <c r="K10" s="5" t="s">
        <v>158</v>
      </c>
      <c r="L10" s="5" t="s">
        <v>160</v>
      </c>
      <c r="M10" s="5" t="s">
        <v>17</v>
      </c>
      <c r="N10" s="5" t="s">
        <v>158</v>
      </c>
    </row>
    <row r="11" spans="1:14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</row>
    <row r="12" spans="1:14" ht="39.950000000000003" customHeight="1">
      <c r="A12" s="9">
        <v>2000</v>
      </c>
      <c r="B12" s="10" t="s">
        <v>161</v>
      </c>
      <c r="C12" s="9" t="s">
        <v>23</v>
      </c>
      <c r="D12" s="9" t="s">
        <v>23</v>
      </c>
      <c r="E12" s="9" t="s">
        <v>23</v>
      </c>
      <c r="F12" s="11">
        <f t="shared" ref="F12:N12" si="0">SUM(F13,F47,F64,F93,F146,F166,F186,F215,F245,F276,F308)</f>
        <v>4491354200</v>
      </c>
      <c r="G12" s="11">
        <f t="shared" si="0"/>
        <v>4491354200</v>
      </c>
      <c r="H12" s="11">
        <f t="shared" si="0"/>
        <v>346884700</v>
      </c>
      <c r="I12" s="11">
        <f t="shared" si="0"/>
        <v>6550272497.8000002</v>
      </c>
      <c r="J12" s="11">
        <f t="shared" si="0"/>
        <v>4622166855</v>
      </c>
      <c r="K12" s="11">
        <f t="shared" si="0"/>
        <v>2274990342.8000002</v>
      </c>
      <c r="L12" s="11">
        <f t="shared" si="0"/>
        <v>2721028820.5</v>
      </c>
      <c r="M12" s="11">
        <f t="shared" si="0"/>
        <v>1695436850.2</v>
      </c>
      <c r="N12" s="11">
        <f t="shared" si="0"/>
        <v>1025591970.3000001</v>
      </c>
    </row>
    <row r="13" spans="1:14" ht="39.950000000000003" customHeight="1">
      <c r="A13" s="9">
        <v>2100</v>
      </c>
      <c r="B13" s="10" t="s">
        <v>162</v>
      </c>
      <c r="C13" s="9" t="s">
        <v>163</v>
      </c>
      <c r="D13" s="9" t="s">
        <v>164</v>
      </c>
      <c r="E13" s="9" t="s">
        <v>164</v>
      </c>
      <c r="F13" s="11">
        <f t="shared" ref="F13:N13" si="1">SUM(F15,F20,F24,F29,F32,F35,F38,F41)</f>
        <v>748170900</v>
      </c>
      <c r="G13" s="11">
        <f t="shared" si="1"/>
        <v>721010900</v>
      </c>
      <c r="H13" s="11">
        <f t="shared" si="1"/>
        <v>27160000</v>
      </c>
      <c r="I13" s="11">
        <f t="shared" si="1"/>
        <v>832030800</v>
      </c>
      <c r="J13" s="11">
        <f t="shared" si="1"/>
        <v>802378400</v>
      </c>
      <c r="K13" s="11">
        <f t="shared" si="1"/>
        <v>29652400</v>
      </c>
      <c r="L13" s="11">
        <f t="shared" si="1"/>
        <v>306447633.59999996</v>
      </c>
      <c r="M13" s="11">
        <f t="shared" si="1"/>
        <v>294005733.59999996</v>
      </c>
      <c r="N13" s="11">
        <f t="shared" si="1"/>
        <v>12441900</v>
      </c>
    </row>
    <row r="14" spans="1:14" ht="39.950000000000003" customHeight="1">
      <c r="A14" s="9"/>
      <c r="B14" s="10" t="s">
        <v>165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39.950000000000003" customHeight="1">
      <c r="A15" s="9">
        <v>2110</v>
      </c>
      <c r="B15" s="10" t="s">
        <v>166</v>
      </c>
      <c r="C15" s="9" t="s">
        <v>163</v>
      </c>
      <c r="D15" s="9" t="s">
        <v>163</v>
      </c>
      <c r="E15" s="9" t="s">
        <v>164</v>
      </c>
      <c r="F15" s="11">
        <f t="shared" ref="F15:N15" si="2">SUM(F17:F19)</f>
        <v>626010900</v>
      </c>
      <c r="G15" s="11">
        <f t="shared" si="2"/>
        <v>611010900</v>
      </c>
      <c r="H15" s="11">
        <f t="shared" si="2"/>
        <v>15000000</v>
      </c>
      <c r="I15" s="11">
        <f t="shared" si="2"/>
        <v>688120800</v>
      </c>
      <c r="J15" s="11">
        <f t="shared" si="2"/>
        <v>670628400</v>
      </c>
      <c r="K15" s="11">
        <f t="shared" si="2"/>
        <v>17492400</v>
      </c>
      <c r="L15" s="11">
        <f t="shared" si="2"/>
        <v>277118480.19999999</v>
      </c>
      <c r="M15" s="11">
        <f t="shared" si="2"/>
        <v>272626580.19999999</v>
      </c>
      <c r="N15" s="11">
        <f t="shared" si="2"/>
        <v>4491900</v>
      </c>
    </row>
    <row r="16" spans="1:14" ht="39.950000000000003" customHeight="1">
      <c r="A16" s="9"/>
      <c r="B16" s="10" t="s">
        <v>167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39.950000000000003" customHeight="1">
      <c r="A17" s="9">
        <v>2111</v>
      </c>
      <c r="B17" s="10" t="s">
        <v>168</v>
      </c>
      <c r="C17" s="9" t="s">
        <v>163</v>
      </c>
      <c r="D17" s="9" t="s">
        <v>163</v>
      </c>
      <c r="E17" s="9" t="s">
        <v>163</v>
      </c>
      <c r="F17" s="11">
        <f>SUM(G17,H17)</f>
        <v>626010900</v>
      </c>
      <c r="G17" s="11">
        <v>611010900</v>
      </c>
      <c r="H17" s="11">
        <v>15000000</v>
      </c>
      <c r="I17" s="11">
        <f>SUM(J17,K17)</f>
        <v>688120800</v>
      </c>
      <c r="J17" s="11">
        <v>670628400</v>
      </c>
      <c r="K17" s="11">
        <v>17492400</v>
      </c>
      <c r="L17" s="11">
        <f>SUM(M17,N17)</f>
        <v>277118480.19999999</v>
      </c>
      <c r="M17" s="11">
        <v>272626580.19999999</v>
      </c>
      <c r="N17" s="11">
        <v>4491900</v>
      </c>
    </row>
    <row r="18" spans="1:14" ht="39.950000000000003" customHeight="1">
      <c r="A18" s="9">
        <v>2112</v>
      </c>
      <c r="B18" s="10" t="s">
        <v>169</v>
      </c>
      <c r="C18" s="9" t="s">
        <v>163</v>
      </c>
      <c r="D18" s="9" t="s">
        <v>163</v>
      </c>
      <c r="E18" s="9" t="s">
        <v>170</v>
      </c>
      <c r="F18" s="11">
        <f>SUM(G18,H18)</f>
        <v>0</v>
      </c>
      <c r="G18" s="11">
        <v>0</v>
      </c>
      <c r="H18" s="11">
        <v>0</v>
      </c>
      <c r="I18" s="11">
        <f>SUM(J18,K18)</f>
        <v>0</v>
      </c>
      <c r="J18" s="11">
        <v>0</v>
      </c>
      <c r="K18" s="11">
        <v>0</v>
      </c>
      <c r="L18" s="11">
        <f>SUM(M18,N18)</f>
        <v>0</v>
      </c>
      <c r="M18" s="11">
        <v>0</v>
      </c>
      <c r="N18" s="11">
        <v>0</v>
      </c>
    </row>
    <row r="19" spans="1:14" ht="39.950000000000003" customHeight="1">
      <c r="A19" s="9">
        <v>2113</v>
      </c>
      <c r="B19" s="10" t="s">
        <v>171</v>
      </c>
      <c r="C19" s="9" t="s">
        <v>163</v>
      </c>
      <c r="D19" s="9" t="s">
        <v>163</v>
      </c>
      <c r="E19" s="9" t="s">
        <v>172</v>
      </c>
      <c r="F19" s="11">
        <f>SUM(G19,H19)</f>
        <v>0</v>
      </c>
      <c r="G19" s="11">
        <v>0</v>
      </c>
      <c r="H19" s="11">
        <v>0</v>
      </c>
      <c r="I19" s="11">
        <f>SUM(J19,K19)</f>
        <v>0</v>
      </c>
      <c r="J19" s="11">
        <v>0</v>
      </c>
      <c r="K19" s="11">
        <v>0</v>
      </c>
      <c r="L19" s="11">
        <f>SUM(M19,N19)</f>
        <v>0</v>
      </c>
      <c r="M19" s="11">
        <v>0</v>
      </c>
      <c r="N19" s="11">
        <v>0</v>
      </c>
    </row>
    <row r="20" spans="1:14" ht="39.950000000000003" customHeight="1">
      <c r="A20" s="9">
        <v>2120</v>
      </c>
      <c r="B20" s="10" t="s">
        <v>173</v>
      </c>
      <c r="C20" s="9" t="s">
        <v>163</v>
      </c>
      <c r="D20" s="9" t="s">
        <v>170</v>
      </c>
      <c r="E20" s="9" t="s">
        <v>164</v>
      </c>
      <c r="F20" s="11">
        <f t="shared" ref="F20:N20" si="3">SUM(F22:F23)</f>
        <v>0</v>
      </c>
      <c r="G20" s="11">
        <f t="shared" si="3"/>
        <v>0</v>
      </c>
      <c r="H20" s="11">
        <f t="shared" si="3"/>
        <v>0</v>
      </c>
      <c r="I20" s="11">
        <f t="shared" si="3"/>
        <v>0</v>
      </c>
      <c r="J20" s="11">
        <f t="shared" si="3"/>
        <v>0</v>
      </c>
      <c r="K20" s="11">
        <f t="shared" si="3"/>
        <v>0</v>
      </c>
      <c r="L20" s="11">
        <f t="shared" si="3"/>
        <v>0</v>
      </c>
      <c r="M20" s="11">
        <f t="shared" si="3"/>
        <v>0</v>
      </c>
      <c r="N20" s="11">
        <f t="shared" si="3"/>
        <v>0</v>
      </c>
    </row>
    <row r="21" spans="1:14" ht="39.950000000000003" customHeight="1">
      <c r="A21" s="9"/>
      <c r="B21" s="10" t="s">
        <v>167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39.950000000000003" customHeight="1">
      <c r="A22" s="9">
        <v>2121</v>
      </c>
      <c r="B22" s="10" t="s">
        <v>174</v>
      </c>
      <c r="C22" s="9" t="s">
        <v>163</v>
      </c>
      <c r="D22" s="9" t="s">
        <v>170</v>
      </c>
      <c r="E22" s="9" t="s">
        <v>163</v>
      </c>
      <c r="F22" s="11">
        <f>SUM(G22,H22)</f>
        <v>0</v>
      </c>
      <c r="G22" s="11">
        <v>0</v>
      </c>
      <c r="H22" s="11">
        <v>0</v>
      </c>
      <c r="I22" s="11">
        <f>SUM(J22,K22)</f>
        <v>0</v>
      </c>
      <c r="J22" s="11">
        <v>0</v>
      </c>
      <c r="K22" s="11">
        <v>0</v>
      </c>
      <c r="L22" s="11">
        <f>SUM(M22,N22)</f>
        <v>0</v>
      </c>
      <c r="M22" s="11">
        <v>0</v>
      </c>
      <c r="N22" s="11">
        <v>0</v>
      </c>
    </row>
    <row r="23" spans="1:14" ht="39.950000000000003" customHeight="1">
      <c r="A23" s="9">
        <v>2122</v>
      </c>
      <c r="B23" s="10" t="s">
        <v>175</v>
      </c>
      <c r="C23" s="9" t="s">
        <v>163</v>
      </c>
      <c r="D23" s="9" t="s">
        <v>170</v>
      </c>
      <c r="E23" s="9" t="s">
        <v>170</v>
      </c>
      <c r="F23" s="11">
        <f>SUM(G23,H23)</f>
        <v>0</v>
      </c>
      <c r="G23" s="11">
        <v>0</v>
      </c>
      <c r="H23" s="11">
        <v>0</v>
      </c>
      <c r="I23" s="11">
        <f>SUM(J23,K23)</f>
        <v>0</v>
      </c>
      <c r="J23" s="11">
        <v>0</v>
      </c>
      <c r="K23" s="11">
        <v>0</v>
      </c>
      <c r="L23" s="11">
        <f>SUM(M23,N23)</f>
        <v>0</v>
      </c>
      <c r="M23" s="11">
        <v>0</v>
      </c>
      <c r="N23" s="11">
        <v>0</v>
      </c>
    </row>
    <row r="24" spans="1:14" ht="39.950000000000003" customHeight="1">
      <c r="A24" s="9">
        <v>2130</v>
      </c>
      <c r="B24" s="10" t="s">
        <v>176</v>
      </c>
      <c r="C24" s="9" t="s">
        <v>163</v>
      </c>
      <c r="D24" s="9" t="s">
        <v>172</v>
      </c>
      <c r="E24" s="9" t="s">
        <v>164</v>
      </c>
      <c r="F24" s="11">
        <f t="shared" ref="F24:N24" si="4">SUM(F26:F28)</f>
        <v>0</v>
      </c>
      <c r="G24" s="11">
        <f t="shared" si="4"/>
        <v>0</v>
      </c>
      <c r="H24" s="11">
        <f t="shared" si="4"/>
        <v>0</v>
      </c>
      <c r="I24" s="11">
        <f t="shared" si="4"/>
        <v>0</v>
      </c>
      <c r="J24" s="11">
        <f t="shared" si="4"/>
        <v>0</v>
      </c>
      <c r="K24" s="11">
        <f t="shared" si="4"/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</row>
    <row r="25" spans="1:14" ht="39.950000000000003" customHeight="1">
      <c r="A25" s="9"/>
      <c r="B25" s="10" t="s">
        <v>167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ht="39.950000000000003" customHeight="1">
      <c r="A26" s="9">
        <v>2131</v>
      </c>
      <c r="B26" s="10" t="s">
        <v>177</v>
      </c>
      <c r="C26" s="9" t="s">
        <v>163</v>
      </c>
      <c r="D26" s="9" t="s">
        <v>172</v>
      </c>
      <c r="E26" s="9" t="s">
        <v>163</v>
      </c>
      <c r="F26" s="11">
        <f>SUM(G26,H26)</f>
        <v>0</v>
      </c>
      <c r="G26" s="11">
        <v>0</v>
      </c>
      <c r="H26" s="11">
        <v>0</v>
      </c>
      <c r="I26" s="11">
        <f>SUM(J26,K26)</f>
        <v>0</v>
      </c>
      <c r="J26" s="11">
        <v>0</v>
      </c>
      <c r="K26" s="11">
        <v>0</v>
      </c>
      <c r="L26" s="11">
        <f>SUM(M26,N26)</f>
        <v>0</v>
      </c>
      <c r="M26" s="11">
        <v>0</v>
      </c>
      <c r="N26" s="11">
        <v>0</v>
      </c>
    </row>
    <row r="27" spans="1:14" ht="39.950000000000003" customHeight="1">
      <c r="A27" s="9">
        <v>2132</v>
      </c>
      <c r="B27" s="10" t="s">
        <v>178</v>
      </c>
      <c r="C27" s="9" t="s">
        <v>163</v>
      </c>
      <c r="D27" s="9" t="s">
        <v>172</v>
      </c>
      <c r="E27" s="9" t="s">
        <v>170</v>
      </c>
      <c r="F27" s="11">
        <f>SUM(G27,H27)</f>
        <v>0</v>
      </c>
      <c r="G27" s="11">
        <v>0</v>
      </c>
      <c r="H27" s="11">
        <v>0</v>
      </c>
      <c r="I27" s="11">
        <f>SUM(J27,K27)</f>
        <v>0</v>
      </c>
      <c r="J27" s="11">
        <v>0</v>
      </c>
      <c r="K27" s="11">
        <v>0</v>
      </c>
      <c r="L27" s="11">
        <f>SUM(M27,N27)</f>
        <v>0</v>
      </c>
      <c r="M27" s="11">
        <v>0</v>
      </c>
      <c r="N27" s="11">
        <v>0</v>
      </c>
    </row>
    <row r="28" spans="1:14" ht="39.950000000000003" customHeight="1">
      <c r="A28" s="9">
        <v>2133</v>
      </c>
      <c r="B28" s="10" t="s">
        <v>179</v>
      </c>
      <c r="C28" s="9" t="s">
        <v>163</v>
      </c>
      <c r="D28" s="9" t="s">
        <v>172</v>
      </c>
      <c r="E28" s="9" t="s">
        <v>172</v>
      </c>
      <c r="F28" s="11">
        <f>SUM(G28,H28)</f>
        <v>0</v>
      </c>
      <c r="G28" s="11">
        <v>0</v>
      </c>
      <c r="H28" s="11">
        <v>0</v>
      </c>
      <c r="I28" s="11">
        <f>SUM(J28,K28)</f>
        <v>0</v>
      </c>
      <c r="J28" s="11">
        <v>0</v>
      </c>
      <c r="K28" s="11">
        <v>0</v>
      </c>
      <c r="L28" s="11">
        <f>SUM(M28,N28)</f>
        <v>0</v>
      </c>
      <c r="M28" s="11">
        <v>0</v>
      </c>
      <c r="N28" s="11">
        <v>0</v>
      </c>
    </row>
    <row r="29" spans="1:14" ht="39.950000000000003" customHeight="1">
      <c r="A29" s="9">
        <v>2140</v>
      </c>
      <c r="B29" s="10" t="s">
        <v>180</v>
      </c>
      <c r="C29" s="9" t="s">
        <v>163</v>
      </c>
      <c r="D29" s="9" t="s">
        <v>181</v>
      </c>
      <c r="E29" s="9" t="s">
        <v>164</v>
      </c>
      <c r="F29" s="11">
        <f t="shared" ref="F29:N29" si="5">SUM(F31)</f>
        <v>0</v>
      </c>
      <c r="G29" s="11">
        <f t="shared" si="5"/>
        <v>0</v>
      </c>
      <c r="H29" s="11">
        <f t="shared" si="5"/>
        <v>0</v>
      </c>
      <c r="I29" s="11">
        <f t="shared" si="5"/>
        <v>0</v>
      </c>
      <c r="J29" s="11">
        <f t="shared" si="5"/>
        <v>0</v>
      </c>
      <c r="K29" s="11">
        <f t="shared" si="5"/>
        <v>0</v>
      </c>
      <c r="L29" s="11">
        <f t="shared" si="5"/>
        <v>0</v>
      </c>
      <c r="M29" s="11">
        <f t="shared" si="5"/>
        <v>0</v>
      </c>
      <c r="N29" s="11">
        <f t="shared" si="5"/>
        <v>0</v>
      </c>
    </row>
    <row r="30" spans="1:14" ht="39.950000000000003" customHeight="1">
      <c r="A30" s="9"/>
      <c r="B30" s="10" t="s">
        <v>167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t="39.950000000000003" customHeight="1">
      <c r="A31" s="9">
        <v>2141</v>
      </c>
      <c r="B31" s="10" t="s">
        <v>182</v>
      </c>
      <c r="C31" s="9" t="s">
        <v>163</v>
      </c>
      <c r="D31" s="9" t="s">
        <v>181</v>
      </c>
      <c r="E31" s="9" t="s">
        <v>163</v>
      </c>
      <c r="F31" s="11">
        <f>SUM(G31,H31)</f>
        <v>0</v>
      </c>
      <c r="G31" s="11">
        <v>0</v>
      </c>
      <c r="H31" s="11">
        <v>0</v>
      </c>
      <c r="I31" s="11">
        <f>SUM(J31,K31)</f>
        <v>0</v>
      </c>
      <c r="J31" s="11">
        <v>0</v>
      </c>
      <c r="K31" s="11">
        <v>0</v>
      </c>
      <c r="L31" s="11">
        <f>SUM(M31,N31)</f>
        <v>0</v>
      </c>
      <c r="M31" s="11">
        <v>0</v>
      </c>
      <c r="N31" s="11">
        <v>0</v>
      </c>
    </row>
    <row r="32" spans="1:14" ht="39.950000000000003" customHeight="1">
      <c r="A32" s="9">
        <v>2150</v>
      </c>
      <c r="B32" s="10" t="s">
        <v>183</v>
      </c>
      <c r="C32" s="9" t="s">
        <v>163</v>
      </c>
      <c r="D32" s="9" t="s">
        <v>184</v>
      </c>
      <c r="E32" s="9" t="s">
        <v>164</v>
      </c>
      <c r="F32" s="11">
        <f t="shared" ref="F32:N32" si="6">SUM(F34)</f>
        <v>17160000</v>
      </c>
      <c r="G32" s="11">
        <f t="shared" si="6"/>
        <v>5000000</v>
      </c>
      <c r="H32" s="11">
        <f t="shared" si="6"/>
        <v>12160000</v>
      </c>
      <c r="I32" s="11">
        <f t="shared" si="6"/>
        <v>18910000</v>
      </c>
      <c r="J32" s="11">
        <f t="shared" si="6"/>
        <v>6750000</v>
      </c>
      <c r="K32" s="11">
        <f t="shared" si="6"/>
        <v>12160000</v>
      </c>
      <c r="L32" s="11">
        <f t="shared" si="6"/>
        <v>10030000</v>
      </c>
      <c r="M32" s="11">
        <f t="shared" si="6"/>
        <v>2080000</v>
      </c>
      <c r="N32" s="11">
        <f t="shared" si="6"/>
        <v>7950000</v>
      </c>
    </row>
    <row r="33" spans="1:14" ht="39.950000000000003" customHeight="1">
      <c r="A33" s="9"/>
      <c r="B33" s="10" t="s">
        <v>167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ht="39.950000000000003" customHeight="1">
      <c r="A34" s="9">
        <v>2151</v>
      </c>
      <c r="B34" s="10" t="s">
        <v>185</v>
      </c>
      <c r="C34" s="9" t="s">
        <v>163</v>
      </c>
      <c r="D34" s="9" t="s">
        <v>184</v>
      </c>
      <c r="E34" s="9" t="s">
        <v>163</v>
      </c>
      <c r="F34" s="11">
        <f>SUM(G34,H34)</f>
        <v>17160000</v>
      </c>
      <c r="G34" s="11">
        <v>5000000</v>
      </c>
      <c r="H34" s="11">
        <v>12160000</v>
      </c>
      <c r="I34" s="11">
        <f>SUM(J34,K34)</f>
        <v>18910000</v>
      </c>
      <c r="J34" s="11">
        <v>6750000</v>
      </c>
      <c r="K34" s="11">
        <v>12160000</v>
      </c>
      <c r="L34" s="11">
        <f>SUM(M34,N34)</f>
        <v>10030000</v>
      </c>
      <c r="M34" s="11">
        <v>2080000</v>
      </c>
      <c r="N34" s="11">
        <v>7950000</v>
      </c>
    </row>
    <row r="35" spans="1:14" ht="39.950000000000003" customHeight="1">
      <c r="A35" s="9">
        <v>2160</v>
      </c>
      <c r="B35" s="10" t="s">
        <v>186</v>
      </c>
      <c r="C35" s="9" t="s">
        <v>163</v>
      </c>
      <c r="D35" s="9" t="s">
        <v>187</v>
      </c>
      <c r="E35" s="9" t="s">
        <v>164</v>
      </c>
      <c r="F35" s="11">
        <f t="shared" ref="F35:N35" si="7">SUM(F37)</f>
        <v>105000000</v>
      </c>
      <c r="G35" s="11">
        <f t="shared" si="7"/>
        <v>105000000</v>
      </c>
      <c r="H35" s="11">
        <f t="shared" si="7"/>
        <v>0</v>
      </c>
      <c r="I35" s="11">
        <f t="shared" si="7"/>
        <v>125000000</v>
      </c>
      <c r="J35" s="11">
        <f t="shared" si="7"/>
        <v>125000000</v>
      </c>
      <c r="K35" s="11">
        <f t="shared" si="7"/>
        <v>0</v>
      </c>
      <c r="L35" s="11">
        <f t="shared" si="7"/>
        <v>19299153.399999999</v>
      </c>
      <c r="M35" s="11">
        <f t="shared" si="7"/>
        <v>19299153.399999999</v>
      </c>
      <c r="N35" s="11">
        <f t="shared" si="7"/>
        <v>0</v>
      </c>
    </row>
    <row r="36" spans="1:14" ht="39.950000000000003" customHeight="1">
      <c r="A36" s="9"/>
      <c r="B36" s="10" t="s">
        <v>167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ht="39.950000000000003" customHeight="1">
      <c r="A37" s="9">
        <v>2161</v>
      </c>
      <c r="B37" s="10" t="s">
        <v>188</v>
      </c>
      <c r="C37" s="9" t="s">
        <v>163</v>
      </c>
      <c r="D37" s="9" t="s">
        <v>187</v>
      </c>
      <c r="E37" s="9" t="s">
        <v>163</v>
      </c>
      <c r="F37" s="11">
        <f>SUM(G37,H37)</f>
        <v>105000000</v>
      </c>
      <c r="G37" s="11">
        <v>105000000</v>
      </c>
      <c r="H37" s="11">
        <v>0</v>
      </c>
      <c r="I37" s="11">
        <f>SUM(J37,K37)</f>
        <v>125000000</v>
      </c>
      <c r="J37" s="11">
        <v>125000000</v>
      </c>
      <c r="K37" s="11">
        <v>0</v>
      </c>
      <c r="L37" s="11">
        <f>SUM(M37,N37)</f>
        <v>19299153.399999999</v>
      </c>
      <c r="M37" s="11">
        <v>19299153.399999999</v>
      </c>
      <c r="N37" s="11">
        <v>0</v>
      </c>
    </row>
    <row r="38" spans="1:14" ht="39.950000000000003" customHeight="1">
      <c r="A38" s="9">
        <v>2170</v>
      </c>
      <c r="B38" s="10" t="s">
        <v>189</v>
      </c>
      <c r="C38" s="9" t="s">
        <v>163</v>
      </c>
      <c r="D38" s="9" t="s">
        <v>190</v>
      </c>
      <c r="E38" s="9" t="s">
        <v>164</v>
      </c>
      <c r="F38" s="11">
        <f t="shared" ref="F38:N38" si="8">SUM(F40)</f>
        <v>0</v>
      </c>
      <c r="G38" s="11">
        <f t="shared" si="8"/>
        <v>0</v>
      </c>
      <c r="H38" s="11">
        <f t="shared" si="8"/>
        <v>0</v>
      </c>
      <c r="I38" s="11">
        <f t="shared" si="8"/>
        <v>0</v>
      </c>
      <c r="J38" s="11">
        <f t="shared" si="8"/>
        <v>0</v>
      </c>
      <c r="K38" s="11">
        <f t="shared" si="8"/>
        <v>0</v>
      </c>
      <c r="L38" s="11">
        <f t="shared" si="8"/>
        <v>0</v>
      </c>
      <c r="M38" s="11">
        <f t="shared" si="8"/>
        <v>0</v>
      </c>
      <c r="N38" s="11">
        <f t="shared" si="8"/>
        <v>0</v>
      </c>
    </row>
    <row r="39" spans="1:14" ht="39.950000000000003" customHeight="1">
      <c r="A39" s="9"/>
      <c r="B39" s="10" t="s">
        <v>167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ht="39.950000000000003" customHeight="1">
      <c r="A40" s="9">
        <v>2171</v>
      </c>
      <c r="B40" s="10" t="s">
        <v>189</v>
      </c>
      <c r="C40" s="9" t="s">
        <v>163</v>
      </c>
      <c r="D40" s="9" t="s">
        <v>190</v>
      </c>
      <c r="E40" s="9" t="s">
        <v>163</v>
      </c>
      <c r="F40" s="11">
        <f>SUM(G40,H40)</f>
        <v>0</v>
      </c>
      <c r="G40" s="11">
        <v>0</v>
      </c>
      <c r="H40" s="11">
        <v>0</v>
      </c>
      <c r="I40" s="11">
        <f>SUM(J40,K40)</f>
        <v>0</v>
      </c>
      <c r="J40" s="11">
        <v>0</v>
      </c>
      <c r="K40" s="11">
        <v>0</v>
      </c>
      <c r="L40" s="11">
        <f>SUM(M40,N40)</f>
        <v>0</v>
      </c>
      <c r="M40" s="11">
        <v>0</v>
      </c>
      <c r="N40" s="11">
        <v>0</v>
      </c>
    </row>
    <row r="41" spans="1:14" ht="39.950000000000003" customHeight="1">
      <c r="A41" s="9">
        <v>2180</v>
      </c>
      <c r="B41" s="10" t="s">
        <v>191</v>
      </c>
      <c r="C41" s="9" t="s">
        <v>163</v>
      </c>
      <c r="D41" s="9" t="s">
        <v>192</v>
      </c>
      <c r="E41" s="9" t="s">
        <v>164</v>
      </c>
      <c r="F41" s="11">
        <f t="shared" ref="F41:N41" si="9">SUM(F43)</f>
        <v>0</v>
      </c>
      <c r="G41" s="11">
        <f t="shared" si="9"/>
        <v>0</v>
      </c>
      <c r="H41" s="11">
        <f t="shared" si="9"/>
        <v>0</v>
      </c>
      <c r="I41" s="11">
        <f t="shared" si="9"/>
        <v>0</v>
      </c>
      <c r="J41" s="11">
        <f t="shared" si="9"/>
        <v>0</v>
      </c>
      <c r="K41" s="11">
        <f t="shared" si="9"/>
        <v>0</v>
      </c>
      <c r="L41" s="11">
        <f t="shared" si="9"/>
        <v>0</v>
      </c>
      <c r="M41" s="11">
        <f t="shared" si="9"/>
        <v>0</v>
      </c>
      <c r="N41" s="11">
        <f t="shared" si="9"/>
        <v>0</v>
      </c>
    </row>
    <row r="42" spans="1:14" ht="39.950000000000003" customHeight="1">
      <c r="A42" s="9"/>
      <c r="B42" s="10" t="s">
        <v>167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39.950000000000003" customHeight="1">
      <c r="A43" s="9">
        <v>2181</v>
      </c>
      <c r="B43" s="10" t="s">
        <v>191</v>
      </c>
      <c r="C43" s="9" t="s">
        <v>163</v>
      </c>
      <c r="D43" s="9" t="s">
        <v>192</v>
      </c>
      <c r="E43" s="9" t="s">
        <v>163</v>
      </c>
      <c r="F43" s="11">
        <f t="shared" ref="F43:N43" si="10">SUM(F45:F46)</f>
        <v>0</v>
      </c>
      <c r="G43" s="11">
        <f t="shared" si="10"/>
        <v>0</v>
      </c>
      <c r="H43" s="11">
        <f t="shared" si="10"/>
        <v>0</v>
      </c>
      <c r="I43" s="11">
        <f t="shared" si="10"/>
        <v>0</v>
      </c>
      <c r="J43" s="11">
        <f t="shared" si="10"/>
        <v>0</v>
      </c>
      <c r="K43" s="11">
        <f t="shared" si="10"/>
        <v>0</v>
      </c>
      <c r="L43" s="11">
        <f t="shared" si="10"/>
        <v>0</v>
      </c>
      <c r="M43" s="11">
        <f t="shared" si="10"/>
        <v>0</v>
      </c>
      <c r="N43" s="11">
        <f t="shared" si="10"/>
        <v>0</v>
      </c>
    </row>
    <row r="44" spans="1:14" ht="39.950000000000003" customHeight="1">
      <c r="A44" s="9"/>
      <c r="B44" s="10" t="s">
        <v>167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39.950000000000003" customHeight="1">
      <c r="A45" s="9">
        <v>2182</v>
      </c>
      <c r="B45" s="10" t="s">
        <v>193</v>
      </c>
      <c r="C45" s="9" t="s">
        <v>163</v>
      </c>
      <c r="D45" s="9" t="s">
        <v>192</v>
      </c>
      <c r="E45" s="9" t="s">
        <v>163</v>
      </c>
      <c r="F45" s="11">
        <f>SUM(G45,H45)</f>
        <v>0</v>
      </c>
      <c r="G45" s="11">
        <v>0</v>
      </c>
      <c r="H45" s="11">
        <v>0</v>
      </c>
      <c r="I45" s="11">
        <f>SUM(J45,K45)</f>
        <v>0</v>
      </c>
      <c r="J45" s="11">
        <v>0</v>
      </c>
      <c r="K45" s="11">
        <v>0</v>
      </c>
      <c r="L45" s="11">
        <f>SUM(M45,N45)</f>
        <v>0</v>
      </c>
      <c r="M45" s="11">
        <v>0</v>
      </c>
      <c r="N45" s="11">
        <v>0</v>
      </c>
    </row>
    <row r="46" spans="1:14" ht="39.950000000000003" customHeight="1">
      <c r="A46" s="9">
        <v>2183</v>
      </c>
      <c r="B46" s="10" t="s">
        <v>194</v>
      </c>
      <c r="C46" s="9" t="s">
        <v>163</v>
      </c>
      <c r="D46" s="9" t="s">
        <v>192</v>
      </c>
      <c r="E46" s="9" t="s">
        <v>163</v>
      </c>
      <c r="F46" s="11">
        <f>SUM(G46,H46)</f>
        <v>0</v>
      </c>
      <c r="G46" s="11">
        <v>0</v>
      </c>
      <c r="H46" s="11">
        <v>0</v>
      </c>
      <c r="I46" s="11">
        <f>SUM(J46,K46)</f>
        <v>0</v>
      </c>
      <c r="J46" s="11">
        <v>0</v>
      </c>
      <c r="K46" s="11">
        <v>0</v>
      </c>
      <c r="L46" s="11">
        <f>SUM(M46,N46)</f>
        <v>0</v>
      </c>
      <c r="M46" s="11">
        <v>0</v>
      </c>
      <c r="N46" s="11">
        <v>0</v>
      </c>
    </row>
    <row r="47" spans="1:14" ht="39.950000000000003" customHeight="1">
      <c r="A47" s="9">
        <v>2200</v>
      </c>
      <c r="B47" s="10" t="s">
        <v>195</v>
      </c>
      <c r="C47" s="9" t="s">
        <v>170</v>
      </c>
      <c r="D47" s="9" t="s">
        <v>164</v>
      </c>
      <c r="E47" s="9" t="s">
        <v>164</v>
      </c>
      <c r="F47" s="11">
        <f t="shared" ref="F47:N47" si="11">SUM(F49,F52,F55,F58,F61)</f>
        <v>2400000</v>
      </c>
      <c r="G47" s="11">
        <f t="shared" si="11"/>
        <v>2400000</v>
      </c>
      <c r="H47" s="11">
        <f t="shared" si="11"/>
        <v>0</v>
      </c>
      <c r="I47" s="11">
        <f t="shared" si="11"/>
        <v>2400000</v>
      </c>
      <c r="J47" s="11">
        <f t="shared" si="11"/>
        <v>2400000</v>
      </c>
      <c r="K47" s="11">
        <f t="shared" si="11"/>
        <v>0</v>
      </c>
      <c r="L47" s="11">
        <f t="shared" si="11"/>
        <v>260000</v>
      </c>
      <c r="M47" s="11">
        <f t="shared" si="11"/>
        <v>260000</v>
      </c>
      <c r="N47" s="11">
        <f t="shared" si="11"/>
        <v>0</v>
      </c>
    </row>
    <row r="48" spans="1:14" ht="39.950000000000003" customHeight="1">
      <c r="A48" s="9"/>
      <c r="B48" s="10" t="s">
        <v>165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ht="39.950000000000003" customHeight="1">
      <c r="A49" s="9">
        <v>2210</v>
      </c>
      <c r="B49" s="10" t="s">
        <v>196</v>
      </c>
      <c r="C49" s="9" t="s">
        <v>170</v>
      </c>
      <c r="D49" s="9" t="s">
        <v>163</v>
      </c>
      <c r="E49" s="9" t="s">
        <v>164</v>
      </c>
      <c r="F49" s="11">
        <f t="shared" ref="F49:N49" si="12">SUM(F51)</f>
        <v>0</v>
      </c>
      <c r="G49" s="11">
        <f t="shared" si="12"/>
        <v>0</v>
      </c>
      <c r="H49" s="11">
        <f t="shared" si="12"/>
        <v>0</v>
      </c>
      <c r="I49" s="11">
        <f t="shared" si="12"/>
        <v>0</v>
      </c>
      <c r="J49" s="11">
        <f t="shared" si="12"/>
        <v>0</v>
      </c>
      <c r="K49" s="11">
        <f t="shared" si="12"/>
        <v>0</v>
      </c>
      <c r="L49" s="11">
        <f t="shared" si="12"/>
        <v>0</v>
      </c>
      <c r="M49" s="11">
        <f t="shared" si="12"/>
        <v>0</v>
      </c>
      <c r="N49" s="11">
        <f t="shared" si="12"/>
        <v>0</v>
      </c>
    </row>
    <row r="50" spans="1:14" ht="39.950000000000003" customHeight="1">
      <c r="A50" s="9"/>
      <c r="B50" s="10" t="s">
        <v>167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ht="39.950000000000003" customHeight="1">
      <c r="A51" s="9">
        <v>2211</v>
      </c>
      <c r="B51" s="10" t="s">
        <v>197</v>
      </c>
      <c r="C51" s="9" t="s">
        <v>170</v>
      </c>
      <c r="D51" s="9" t="s">
        <v>163</v>
      </c>
      <c r="E51" s="9" t="s">
        <v>163</v>
      </c>
      <c r="F51" s="11">
        <f>SUM(G51,H51)</f>
        <v>0</v>
      </c>
      <c r="G51" s="11">
        <v>0</v>
      </c>
      <c r="H51" s="11">
        <v>0</v>
      </c>
      <c r="I51" s="11">
        <f>SUM(J51,K51)</f>
        <v>0</v>
      </c>
      <c r="J51" s="11">
        <v>0</v>
      </c>
      <c r="K51" s="11">
        <v>0</v>
      </c>
      <c r="L51" s="11">
        <f>SUM(M51,N51)</f>
        <v>0</v>
      </c>
      <c r="M51" s="11">
        <v>0</v>
      </c>
      <c r="N51" s="11">
        <v>0</v>
      </c>
    </row>
    <row r="52" spans="1:14" ht="39.950000000000003" customHeight="1">
      <c r="A52" s="9">
        <v>2220</v>
      </c>
      <c r="B52" s="10" t="s">
        <v>198</v>
      </c>
      <c r="C52" s="9" t="s">
        <v>170</v>
      </c>
      <c r="D52" s="9" t="s">
        <v>170</v>
      </c>
      <c r="E52" s="9" t="s">
        <v>164</v>
      </c>
      <c r="F52" s="11">
        <f t="shared" ref="F52:N52" si="13">SUM(F54)</f>
        <v>0</v>
      </c>
      <c r="G52" s="11">
        <f t="shared" si="13"/>
        <v>0</v>
      </c>
      <c r="H52" s="11">
        <f t="shared" si="13"/>
        <v>0</v>
      </c>
      <c r="I52" s="11">
        <f t="shared" si="13"/>
        <v>0</v>
      </c>
      <c r="J52" s="11">
        <f t="shared" si="13"/>
        <v>0</v>
      </c>
      <c r="K52" s="11">
        <f t="shared" si="13"/>
        <v>0</v>
      </c>
      <c r="L52" s="11">
        <f t="shared" si="13"/>
        <v>0</v>
      </c>
      <c r="M52" s="11">
        <f t="shared" si="13"/>
        <v>0</v>
      </c>
      <c r="N52" s="11">
        <f t="shared" si="13"/>
        <v>0</v>
      </c>
    </row>
    <row r="53" spans="1:14" ht="39.950000000000003" customHeight="1">
      <c r="A53" s="9"/>
      <c r="B53" s="10" t="s">
        <v>167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39.950000000000003" customHeight="1">
      <c r="A54" s="9">
        <v>2221</v>
      </c>
      <c r="B54" s="10" t="s">
        <v>199</v>
      </c>
      <c r="C54" s="9" t="s">
        <v>170</v>
      </c>
      <c r="D54" s="9" t="s">
        <v>170</v>
      </c>
      <c r="E54" s="9" t="s">
        <v>163</v>
      </c>
      <c r="F54" s="11">
        <f>SUM(G54,H54)</f>
        <v>0</v>
      </c>
      <c r="G54" s="11">
        <v>0</v>
      </c>
      <c r="H54" s="11">
        <v>0</v>
      </c>
      <c r="I54" s="11">
        <f>SUM(J54,K54)</f>
        <v>0</v>
      </c>
      <c r="J54" s="11">
        <v>0</v>
      </c>
      <c r="K54" s="11">
        <v>0</v>
      </c>
      <c r="L54" s="11">
        <f>SUM(M54,N54)</f>
        <v>0</v>
      </c>
      <c r="M54" s="11">
        <v>0</v>
      </c>
      <c r="N54" s="11">
        <v>0</v>
      </c>
    </row>
    <row r="55" spans="1:14" ht="39.950000000000003" customHeight="1">
      <c r="A55" s="9">
        <v>2230</v>
      </c>
      <c r="B55" s="10" t="s">
        <v>200</v>
      </c>
      <c r="C55" s="9" t="s">
        <v>170</v>
      </c>
      <c r="D55" s="9" t="s">
        <v>172</v>
      </c>
      <c r="E55" s="9" t="s">
        <v>164</v>
      </c>
      <c r="F55" s="11">
        <f t="shared" ref="F55:N55" si="14">SUM(F57)</f>
        <v>0</v>
      </c>
      <c r="G55" s="11">
        <f t="shared" si="14"/>
        <v>0</v>
      </c>
      <c r="H55" s="11">
        <f t="shared" si="14"/>
        <v>0</v>
      </c>
      <c r="I55" s="11">
        <f t="shared" si="14"/>
        <v>0</v>
      </c>
      <c r="J55" s="11">
        <f t="shared" si="14"/>
        <v>0</v>
      </c>
      <c r="K55" s="11">
        <f t="shared" si="14"/>
        <v>0</v>
      </c>
      <c r="L55" s="11">
        <f t="shared" si="14"/>
        <v>0</v>
      </c>
      <c r="M55" s="11">
        <f t="shared" si="14"/>
        <v>0</v>
      </c>
      <c r="N55" s="11">
        <f t="shared" si="14"/>
        <v>0</v>
      </c>
    </row>
    <row r="56" spans="1:14" ht="39.950000000000003" customHeight="1">
      <c r="A56" s="9"/>
      <c r="B56" s="10" t="s">
        <v>167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ht="39.950000000000003" customHeight="1">
      <c r="A57" s="9">
        <v>2231</v>
      </c>
      <c r="B57" s="10" t="s">
        <v>201</v>
      </c>
      <c r="C57" s="9" t="s">
        <v>170</v>
      </c>
      <c r="D57" s="9" t="s">
        <v>172</v>
      </c>
      <c r="E57" s="9" t="s">
        <v>163</v>
      </c>
      <c r="F57" s="11">
        <f>SUM(G57,H57)</f>
        <v>0</v>
      </c>
      <c r="G57" s="11">
        <v>0</v>
      </c>
      <c r="H57" s="11">
        <v>0</v>
      </c>
      <c r="I57" s="11">
        <f>SUM(J57,K57)</f>
        <v>0</v>
      </c>
      <c r="J57" s="11">
        <v>0</v>
      </c>
      <c r="K57" s="11">
        <v>0</v>
      </c>
      <c r="L57" s="11">
        <f>SUM(M57,N57)</f>
        <v>0</v>
      </c>
      <c r="M57" s="11">
        <v>0</v>
      </c>
      <c r="N57" s="11">
        <v>0</v>
      </c>
    </row>
    <row r="58" spans="1:14" ht="39.950000000000003" customHeight="1">
      <c r="A58" s="9">
        <v>2240</v>
      </c>
      <c r="B58" s="10" t="s">
        <v>202</v>
      </c>
      <c r="C58" s="9" t="s">
        <v>170</v>
      </c>
      <c r="D58" s="9" t="s">
        <v>181</v>
      </c>
      <c r="E58" s="9" t="s">
        <v>164</v>
      </c>
      <c r="F58" s="11">
        <f t="shared" ref="F58:N58" si="15">SUM(F60)</f>
        <v>0</v>
      </c>
      <c r="G58" s="11">
        <f t="shared" si="15"/>
        <v>0</v>
      </c>
      <c r="H58" s="11">
        <f t="shared" si="15"/>
        <v>0</v>
      </c>
      <c r="I58" s="11">
        <f t="shared" si="15"/>
        <v>0</v>
      </c>
      <c r="J58" s="11">
        <f t="shared" si="15"/>
        <v>0</v>
      </c>
      <c r="K58" s="11">
        <f t="shared" si="15"/>
        <v>0</v>
      </c>
      <c r="L58" s="11">
        <f t="shared" si="15"/>
        <v>0</v>
      </c>
      <c r="M58" s="11">
        <f t="shared" si="15"/>
        <v>0</v>
      </c>
      <c r="N58" s="11">
        <f t="shared" si="15"/>
        <v>0</v>
      </c>
    </row>
    <row r="59" spans="1:14" ht="39.950000000000003" customHeight="1">
      <c r="A59" s="9"/>
      <c r="B59" s="10" t="s">
        <v>167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ht="39.950000000000003" customHeight="1">
      <c r="A60" s="9">
        <v>2241</v>
      </c>
      <c r="B60" s="10" t="s">
        <v>202</v>
      </c>
      <c r="C60" s="9" t="s">
        <v>170</v>
      </c>
      <c r="D60" s="9" t="s">
        <v>181</v>
      </c>
      <c r="E60" s="9" t="s">
        <v>163</v>
      </c>
      <c r="F60" s="11">
        <f>SUM(G60,H60)</f>
        <v>0</v>
      </c>
      <c r="G60" s="11">
        <v>0</v>
      </c>
      <c r="H60" s="11">
        <v>0</v>
      </c>
      <c r="I60" s="11">
        <f>SUM(J60,K60)</f>
        <v>0</v>
      </c>
      <c r="J60" s="11">
        <v>0</v>
      </c>
      <c r="K60" s="11">
        <v>0</v>
      </c>
      <c r="L60" s="11">
        <f>SUM(M60,N60)</f>
        <v>0</v>
      </c>
      <c r="M60" s="11">
        <v>0</v>
      </c>
      <c r="N60" s="11">
        <v>0</v>
      </c>
    </row>
    <row r="61" spans="1:14" ht="39.950000000000003" customHeight="1">
      <c r="A61" s="9">
        <v>2250</v>
      </c>
      <c r="B61" s="10" t="s">
        <v>203</v>
      </c>
      <c r="C61" s="9" t="s">
        <v>170</v>
      </c>
      <c r="D61" s="9" t="s">
        <v>184</v>
      </c>
      <c r="E61" s="9" t="s">
        <v>164</v>
      </c>
      <c r="F61" s="11">
        <f t="shared" ref="F61:N61" si="16">SUM(F63)</f>
        <v>2400000</v>
      </c>
      <c r="G61" s="11">
        <f t="shared" si="16"/>
        <v>2400000</v>
      </c>
      <c r="H61" s="11">
        <f t="shared" si="16"/>
        <v>0</v>
      </c>
      <c r="I61" s="11">
        <f t="shared" si="16"/>
        <v>2400000</v>
      </c>
      <c r="J61" s="11">
        <f t="shared" si="16"/>
        <v>2400000</v>
      </c>
      <c r="K61" s="11">
        <f t="shared" si="16"/>
        <v>0</v>
      </c>
      <c r="L61" s="11">
        <f t="shared" si="16"/>
        <v>260000</v>
      </c>
      <c r="M61" s="11">
        <f t="shared" si="16"/>
        <v>260000</v>
      </c>
      <c r="N61" s="11">
        <f t="shared" si="16"/>
        <v>0</v>
      </c>
    </row>
    <row r="62" spans="1:14" ht="39.950000000000003" customHeight="1">
      <c r="A62" s="9"/>
      <c r="B62" s="10" t="s">
        <v>167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ht="39.950000000000003" customHeight="1">
      <c r="A63" s="9">
        <v>2251</v>
      </c>
      <c r="B63" s="10" t="s">
        <v>203</v>
      </c>
      <c r="C63" s="9" t="s">
        <v>170</v>
      </c>
      <c r="D63" s="9" t="s">
        <v>184</v>
      </c>
      <c r="E63" s="9" t="s">
        <v>163</v>
      </c>
      <c r="F63" s="11">
        <f>SUM(G63,H63)</f>
        <v>2400000</v>
      </c>
      <c r="G63" s="11">
        <v>2400000</v>
      </c>
      <c r="H63" s="11">
        <v>0</v>
      </c>
      <c r="I63" s="11">
        <f>SUM(J63,K63)</f>
        <v>2400000</v>
      </c>
      <c r="J63" s="11">
        <v>2400000</v>
      </c>
      <c r="K63" s="11">
        <v>0</v>
      </c>
      <c r="L63" s="11">
        <f>SUM(M63,N63)</f>
        <v>260000</v>
      </c>
      <c r="M63" s="11">
        <v>260000</v>
      </c>
      <c r="N63" s="11">
        <v>0</v>
      </c>
    </row>
    <row r="64" spans="1:14" ht="39.950000000000003" customHeight="1">
      <c r="A64" s="9">
        <v>2300</v>
      </c>
      <c r="B64" s="10" t="s">
        <v>204</v>
      </c>
      <c r="C64" s="9" t="s">
        <v>172</v>
      </c>
      <c r="D64" s="9" t="s">
        <v>164</v>
      </c>
      <c r="E64" s="9" t="s">
        <v>164</v>
      </c>
      <c r="F64" s="11">
        <f t="shared" ref="F64:N64" si="17">SUM(F66,F71,F74,F78,F81,F84,F87,F90)</f>
        <v>0</v>
      </c>
      <c r="G64" s="11">
        <f t="shared" si="17"/>
        <v>0</v>
      </c>
      <c r="H64" s="11">
        <f t="shared" si="17"/>
        <v>0</v>
      </c>
      <c r="I64" s="11">
        <f t="shared" si="17"/>
        <v>0</v>
      </c>
      <c r="J64" s="11">
        <f t="shared" si="17"/>
        <v>0</v>
      </c>
      <c r="K64" s="11">
        <f t="shared" si="17"/>
        <v>0</v>
      </c>
      <c r="L64" s="11">
        <f t="shared" si="17"/>
        <v>0</v>
      </c>
      <c r="M64" s="11">
        <f t="shared" si="17"/>
        <v>0</v>
      </c>
      <c r="N64" s="11">
        <f t="shared" si="17"/>
        <v>0</v>
      </c>
    </row>
    <row r="65" spans="1:14" ht="39.950000000000003" customHeight="1">
      <c r="A65" s="9"/>
      <c r="B65" s="10" t="s">
        <v>165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 ht="39.950000000000003" customHeight="1">
      <c r="A66" s="9">
        <v>2310</v>
      </c>
      <c r="B66" s="10" t="s">
        <v>205</v>
      </c>
      <c r="C66" s="9" t="s">
        <v>172</v>
      </c>
      <c r="D66" s="9" t="s">
        <v>163</v>
      </c>
      <c r="E66" s="9" t="s">
        <v>164</v>
      </c>
      <c r="F66" s="11">
        <f t="shared" ref="F66:N66" si="18">SUM(F68:F70)</f>
        <v>0</v>
      </c>
      <c r="G66" s="11">
        <f t="shared" si="18"/>
        <v>0</v>
      </c>
      <c r="H66" s="11">
        <f t="shared" si="18"/>
        <v>0</v>
      </c>
      <c r="I66" s="11">
        <f t="shared" si="18"/>
        <v>0</v>
      </c>
      <c r="J66" s="11">
        <f t="shared" si="18"/>
        <v>0</v>
      </c>
      <c r="K66" s="11">
        <f t="shared" si="18"/>
        <v>0</v>
      </c>
      <c r="L66" s="11">
        <f t="shared" si="18"/>
        <v>0</v>
      </c>
      <c r="M66" s="11">
        <f t="shared" si="18"/>
        <v>0</v>
      </c>
      <c r="N66" s="11">
        <f t="shared" si="18"/>
        <v>0</v>
      </c>
    </row>
    <row r="67" spans="1:14" ht="39.950000000000003" customHeight="1">
      <c r="A67" s="9"/>
      <c r="B67" s="10" t="s">
        <v>167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ht="39.950000000000003" customHeight="1">
      <c r="A68" s="9">
        <v>2311</v>
      </c>
      <c r="B68" s="10" t="s">
        <v>206</v>
      </c>
      <c r="C68" s="9" t="s">
        <v>172</v>
      </c>
      <c r="D68" s="9" t="s">
        <v>163</v>
      </c>
      <c r="E68" s="9" t="s">
        <v>163</v>
      </c>
      <c r="F68" s="11">
        <f>SUM(G68,H68)</f>
        <v>0</v>
      </c>
      <c r="G68" s="11">
        <v>0</v>
      </c>
      <c r="H68" s="11">
        <v>0</v>
      </c>
      <c r="I68" s="11">
        <f>SUM(J68,K68)</f>
        <v>0</v>
      </c>
      <c r="J68" s="11">
        <v>0</v>
      </c>
      <c r="K68" s="11">
        <v>0</v>
      </c>
      <c r="L68" s="11">
        <f>SUM(M68,N68)</f>
        <v>0</v>
      </c>
      <c r="M68" s="11">
        <v>0</v>
      </c>
      <c r="N68" s="11">
        <v>0</v>
      </c>
    </row>
    <row r="69" spans="1:14" ht="39.950000000000003" customHeight="1">
      <c r="A69" s="9">
        <v>2312</v>
      </c>
      <c r="B69" s="10" t="s">
        <v>207</v>
      </c>
      <c r="C69" s="9" t="s">
        <v>172</v>
      </c>
      <c r="D69" s="9" t="s">
        <v>163</v>
      </c>
      <c r="E69" s="9" t="s">
        <v>170</v>
      </c>
      <c r="F69" s="11">
        <f>SUM(G69,H69)</f>
        <v>0</v>
      </c>
      <c r="G69" s="11">
        <v>0</v>
      </c>
      <c r="H69" s="11">
        <v>0</v>
      </c>
      <c r="I69" s="11">
        <f>SUM(J69,K69)</f>
        <v>0</v>
      </c>
      <c r="J69" s="11">
        <v>0</v>
      </c>
      <c r="K69" s="11">
        <v>0</v>
      </c>
      <c r="L69" s="11">
        <f>SUM(M69,N69)</f>
        <v>0</v>
      </c>
      <c r="M69" s="11">
        <v>0</v>
      </c>
      <c r="N69" s="11">
        <v>0</v>
      </c>
    </row>
    <row r="70" spans="1:14" ht="39.950000000000003" customHeight="1">
      <c r="A70" s="9">
        <v>2313</v>
      </c>
      <c r="B70" s="10" t="s">
        <v>208</v>
      </c>
      <c r="C70" s="9" t="s">
        <v>172</v>
      </c>
      <c r="D70" s="9" t="s">
        <v>163</v>
      </c>
      <c r="E70" s="9" t="s">
        <v>172</v>
      </c>
      <c r="F70" s="11">
        <f>SUM(G70,H70)</f>
        <v>0</v>
      </c>
      <c r="G70" s="11">
        <v>0</v>
      </c>
      <c r="H70" s="11">
        <v>0</v>
      </c>
      <c r="I70" s="11">
        <f>SUM(J70,K70)</f>
        <v>0</v>
      </c>
      <c r="J70" s="11">
        <v>0</v>
      </c>
      <c r="K70" s="11">
        <v>0</v>
      </c>
      <c r="L70" s="11">
        <f>SUM(M70,N70)</f>
        <v>0</v>
      </c>
      <c r="M70" s="11">
        <v>0</v>
      </c>
      <c r="N70" s="11">
        <v>0</v>
      </c>
    </row>
    <row r="71" spans="1:14" ht="39.950000000000003" customHeight="1">
      <c r="A71" s="9">
        <v>2320</v>
      </c>
      <c r="B71" s="10" t="s">
        <v>209</v>
      </c>
      <c r="C71" s="9" t="s">
        <v>172</v>
      </c>
      <c r="D71" s="9" t="s">
        <v>170</v>
      </c>
      <c r="E71" s="9" t="s">
        <v>164</v>
      </c>
      <c r="F71" s="11">
        <f t="shared" ref="F71:N71" si="19">SUM(F73)</f>
        <v>0</v>
      </c>
      <c r="G71" s="11">
        <f t="shared" si="19"/>
        <v>0</v>
      </c>
      <c r="H71" s="11">
        <f t="shared" si="19"/>
        <v>0</v>
      </c>
      <c r="I71" s="11">
        <f t="shared" si="19"/>
        <v>0</v>
      </c>
      <c r="J71" s="11">
        <f t="shared" si="19"/>
        <v>0</v>
      </c>
      <c r="K71" s="11">
        <f t="shared" si="19"/>
        <v>0</v>
      </c>
      <c r="L71" s="11">
        <f t="shared" si="19"/>
        <v>0</v>
      </c>
      <c r="M71" s="11">
        <f t="shared" si="19"/>
        <v>0</v>
      </c>
      <c r="N71" s="11">
        <f t="shared" si="19"/>
        <v>0</v>
      </c>
    </row>
    <row r="72" spans="1:14" ht="39.950000000000003" customHeight="1">
      <c r="A72" s="9"/>
      <c r="B72" s="10" t="s">
        <v>167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ht="39.950000000000003" customHeight="1">
      <c r="A73" s="9">
        <v>2321</v>
      </c>
      <c r="B73" s="10" t="s">
        <v>210</v>
      </c>
      <c r="C73" s="9" t="s">
        <v>172</v>
      </c>
      <c r="D73" s="9" t="s">
        <v>170</v>
      </c>
      <c r="E73" s="9" t="s">
        <v>163</v>
      </c>
      <c r="F73" s="11">
        <f>SUM(G73,H73)</f>
        <v>0</v>
      </c>
      <c r="G73" s="11">
        <v>0</v>
      </c>
      <c r="H73" s="11">
        <v>0</v>
      </c>
      <c r="I73" s="11">
        <f>SUM(J73,K73)</f>
        <v>0</v>
      </c>
      <c r="J73" s="11">
        <v>0</v>
      </c>
      <c r="K73" s="11">
        <v>0</v>
      </c>
      <c r="L73" s="11">
        <f>SUM(M73,N73)</f>
        <v>0</v>
      </c>
      <c r="M73" s="11">
        <v>0</v>
      </c>
      <c r="N73" s="11">
        <v>0</v>
      </c>
    </row>
    <row r="74" spans="1:14" ht="39.950000000000003" customHeight="1">
      <c r="A74" s="9">
        <v>2330</v>
      </c>
      <c r="B74" s="10" t="s">
        <v>211</v>
      </c>
      <c r="C74" s="9" t="s">
        <v>172</v>
      </c>
      <c r="D74" s="9" t="s">
        <v>172</v>
      </c>
      <c r="E74" s="9" t="s">
        <v>164</v>
      </c>
      <c r="F74" s="11">
        <f t="shared" ref="F74:N74" si="20">SUM(F76:F77)</f>
        <v>0</v>
      </c>
      <c r="G74" s="11">
        <f t="shared" si="20"/>
        <v>0</v>
      </c>
      <c r="H74" s="11">
        <f t="shared" si="20"/>
        <v>0</v>
      </c>
      <c r="I74" s="11">
        <f t="shared" si="20"/>
        <v>0</v>
      </c>
      <c r="J74" s="11">
        <f t="shared" si="20"/>
        <v>0</v>
      </c>
      <c r="K74" s="11">
        <f t="shared" si="20"/>
        <v>0</v>
      </c>
      <c r="L74" s="11">
        <f t="shared" si="20"/>
        <v>0</v>
      </c>
      <c r="M74" s="11">
        <f t="shared" si="20"/>
        <v>0</v>
      </c>
      <c r="N74" s="11">
        <f t="shared" si="20"/>
        <v>0</v>
      </c>
    </row>
    <row r="75" spans="1:14" ht="39.950000000000003" customHeight="1">
      <c r="A75" s="9"/>
      <c r="B75" s="10" t="s">
        <v>167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39.950000000000003" customHeight="1">
      <c r="A76" s="9">
        <v>2331</v>
      </c>
      <c r="B76" s="10" t="s">
        <v>212</v>
      </c>
      <c r="C76" s="9" t="s">
        <v>172</v>
      </c>
      <c r="D76" s="9" t="s">
        <v>172</v>
      </c>
      <c r="E76" s="9" t="s">
        <v>163</v>
      </c>
      <c r="F76" s="11">
        <f>SUM(G76,H76)</f>
        <v>0</v>
      </c>
      <c r="G76" s="11">
        <v>0</v>
      </c>
      <c r="H76" s="11">
        <v>0</v>
      </c>
      <c r="I76" s="11">
        <f>SUM(J76,K76)</f>
        <v>0</v>
      </c>
      <c r="J76" s="11">
        <v>0</v>
      </c>
      <c r="K76" s="11">
        <v>0</v>
      </c>
      <c r="L76" s="11">
        <f>SUM(M76,N76)</f>
        <v>0</v>
      </c>
      <c r="M76" s="11">
        <v>0</v>
      </c>
      <c r="N76" s="11">
        <v>0</v>
      </c>
    </row>
    <row r="77" spans="1:14" ht="39.950000000000003" customHeight="1">
      <c r="A77" s="9">
        <v>2332</v>
      </c>
      <c r="B77" s="10" t="s">
        <v>213</v>
      </c>
      <c r="C77" s="9" t="s">
        <v>172</v>
      </c>
      <c r="D77" s="9" t="s">
        <v>172</v>
      </c>
      <c r="E77" s="9" t="s">
        <v>170</v>
      </c>
      <c r="F77" s="11">
        <f>SUM(G77,H77)</f>
        <v>0</v>
      </c>
      <c r="G77" s="11">
        <v>0</v>
      </c>
      <c r="H77" s="11">
        <v>0</v>
      </c>
      <c r="I77" s="11">
        <f>SUM(J77,K77)</f>
        <v>0</v>
      </c>
      <c r="J77" s="11">
        <v>0</v>
      </c>
      <c r="K77" s="11">
        <v>0</v>
      </c>
      <c r="L77" s="11">
        <f>SUM(M77,N77)</f>
        <v>0</v>
      </c>
      <c r="M77" s="11">
        <v>0</v>
      </c>
      <c r="N77" s="11">
        <v>0</v>
      </c>
    </row>
    <row r="78" spans="1:14" ht="39.950000000000003" customHeight="1">
      <c r="A78" s="9">
        <v>2340</v>
      </c>
      <c r="B78" s="10" t="s">
        <v>214</v>
      </c>
      <c r="C78" s="9" t="s">
        <v>172</v>
      </c>
      <c r="D78" s="9" t="s">
        <v>181</v>
      </c>
      <c r="E78" s="9" t="s">
        <v>164</v>
      </c>
      <c r="F78" s="11">
        <f t="shared" ref="F78:N78" si="21">SUM(F80)</f>
        <v>0</v>
      </c>
      <c r="G78" s="11">
        <f t="shared" si="21"/>
        <v>0</v>
      </c>
      <c r="H78" s="11">
        <f t="shared" si="21"/>
        <v>0</v>
      </c>
      <c r="I78" s="11">
        <f t="shared" si="21"/>
        <v>0</v>
      </c>
      <c r="J78" s="11">
        <f t="shared" si="21"/>
        <v>0</v>
      </c>
      <c r="K78" s="11">
        <f t="shared" si="21"/>
        <v>0</v>
      </c>
      <c r="L78" s="11">
        <f t="shared" si="21"/>
        <v>0</v>
      </c>
      <c r="M78" s="11">
        <f t="shared" si="21"/>
        <v>0</v>
      </c>
      <c r="N78" s="11">
        <f t="shared" si="21"/>
        <v>0</v>
      </c>
    </row>
    <row r="79" spans="1:14" ht="39.950000000000003" customHeight="1">
      <c r="A79" s="9"/>
      <c r="B79" s="10" t="s">
        <v>167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9.950000000000003" customHeight="1">
      <c r="A80" s="9">
        <v>2341</v>
      </c>
      <c r="B80" s="10" t="s">
        <v>214</v>
      </c>
      <c r="C80" s="9" t="s">
        <v>172</v>
      </c>
      <c r="D80" s="9" t="s">
        <v>181</v>
      </c>
      <c r="E80" s="9" t="s">
        <v>163</v>
      </c>
      <c r="F80" s="11">
        <f>SUM(G80,H80)</f>
        <v>0</v>
      </c>
      <c r="G80" s="11">
        <v>0</v>
      </c>
      <c r="H80" s="11">
        <v>0</v>
      </c>
      <c r="I80" s="11">
        <f>SUM(J80,K80)</f>
        <v>0</v>
      </c>
      <c r="J80" s="11">
        <v>0</v>
      </c>
      <c r="K80" s="11">
        <v>0</v>
      </c>
      <c r="L80" s="11">
        <f>SUM(M80,N80)</f>
        <v>0</v>
      </c>
      <c r="M80" s="11">
        <v>0</v>
      </c>
      <c r="N80" s="11">
        <v>0</v>
      </c>
    </row>
    <row r="81" spans="1:14" ht="39.950000000000003" customHeight="1">
      <c r="A81" s="9">
        <v>2350</v>
      </c>
      <c r="B81" s="10" t="s">
        <v>215</v>
      </c>
      <c r="C81" s="9" t="s">
        <v>172</v>
      </c>
      <c r="D81" s="9" t="s">
        <v>184</v>
      </c>
      <c r="E81" s="9" t="s">
        <v>164</v>
      </c>
      <c r="F81" s="11">
        <f t="shared" ref="F81:N81" si="22">SUM(F83)</f>
        <v>0</v>
      </c>
      <c r="G81" s="11">
        <f t="shared" si="22"/>
        <v>0</v>
      </c>
      <c r="H81" s="11">
        <f t="shared" si="22"/>
        <v>0</v>
      </c>
      <c r="I81" s="11">
        <f t="shared" si="22"/>
        <v>0</v>
      </c>
      <c r="J81" s="11">
        <f t="shared" si="22"/>
        <v>0</v>
      </c>
      <c r="K81" s="11">
        <f t="shared" si="22"/>
        <v>0</v>
      </c>
      <c r="L81" s="11">
        <f t="shared" si="22"/>
        <v>0</v>
      </c>
      <c r="M81" s="11">
        <f t="shared" si="22"/>
        <v>0</v>
      </c>
      <c r="N81" s="11">
        <f t="shared" si="22"/>
        <v>0</v>
      </c>
    </row>
    <row r="82" spans="1:14" ht="39.950000000000003" customHeight="1">
      <c r="A82" s="9"/>
      <c r="B82" s="10" t="s">
        <v>167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ht="39.950000000000003" customHeight="1">
      <c r="A83" s="9">
        <v>2351</v>
      </c>
      <c r="B83" s="10" t="s">
        <v>216</v>
      </c>
      <c r="C83" s="9" t="s">
        <v>172</v>
      </c>
      <c r="D83" s="9" t="s">
        <v>184</v>
      </c>
      <c r="E83" s="9" t="s">
        <v>163</v>
      </c>
      <c r="F83" s="11">
        <f>SUM(G83,H83)</f>
        <v>0</v>
      </c>
      <c r="G83" s="11">
        <v>0</v>
      </c>
      <c r="H83" s="11">
        <v>0</v>
      </c>
      <c r="I83" s="11">
        <f>SUM(J83,K83)</f>
        <v>0</v>
      </c>
      <c r="J83" s="11">
        <v>0</v>
      </c>
      <c r="K83" s="11">
        <v>0</v>
      </c>
      <c r="L83" s="11">
        <f>SUM(M83,N83)</f>
        <v>0</v>
      </c>
      <c r="M83" s="11">
        <v>0</v>
      </c>
      <c r="N83" s="11">
        <v>0</v>
      </c>
    </row>
    <row r="84" spans="1:14" ht="39.950000000000003" customHeight="1">
      <c r="A84" s="9">
        <v>2360</v>
      </c>
      <c r="B84" s="10" t="s">
        <v>217</v>
      </c>
      <c r="C84" s="9" t="s">
        <v>172</v>
      </c>
      <c r="D84" s="9" t="s">
        <v>187</v>
      </c>
      <c r="E84" s="9" t="s">
        <v>164</v>
      </c>
      <c r="F84" s="11">
        <f t="shared" ref="F84:N84" si="23">SUM(F86)</f>
        <v>0</v>
      </c>
      <c r="G84" s="11">
        <f t="shared" si="23"/>
        <v>0</v>
      </c>
      <c r="H84" s="11">
        <f t="shared" si="23"/>
        <v>0</v>
      </c>
      <c r="I84" s="11">
        <f t="shared" si="23"/>
        <v>0</v>
      </c>
      <c r="J84" s="11">
        <f t="shared" si="23"/>
        <v>0</v>
      </c>
      <c r="K84" s="11">
        <f t="shared" si="23"/>
        <v>0</v>
      </c>
      <c r="L84" s="11">
        <f t="shared" si="23"/>
        <v>0</v>
      </c>
      <c r="M84" s="11">
        <f t="shared" si="23"/>
        <v>0</v>
      </c>
      <c r="N84" s="11">
        <f t="shared" si="23"/>
        <v>0</v>
      </c>
    </row>
    <row r="85" spans="1:14" ht="39.950000000000003" customHeight="1">
      <c r="A85" s="9"/>
      <c r="B85" s="10" t="s">
        <v>167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ht="39.950000000000003" customHeight="1">
      <c r="A86" s="9">
        <v>2361</v>
      </c>
      <c r="B86" s="10" t="s">
        <v>217</v>
      </c>
      <c r="C86" s="9" t="s">
        <v>172</v>
      </c>
      <c r="D86" s="9" t="s">
        <v>187</v>
      </c>
      <c r="E86" s="9" t="s">
        <v>163</v>
      </c>
      <c r="F86" s="11">
        <f>SUM(G86,H86)</f>
        <v>0</v>
      </c>
      <c r="G86" s="11">
        <v>0</v>
      </c>
      <c r="H86" s="11">
        <v>0</v>
      </c>
      <c r="I86" s="11">
        <f>SUM(J86,K86)</f>
        <v>0</v>
      </c>
      <c r="J86" s="11">
        <v>0</v>
      </c>
      <c r="K86" s="11">
        <v>0</v>
      </c>
      <c r="L86" s="11">
        <f>SUM(M86,N86)</f>
        <v>0</v>
      </c>
      <c r="M86" s="11">
        <v>0</v>
      </c>
      <c r="N86" s="11">
        <v>0</v>
      </c>
    </row>
    <row r="87" spans="1:14" ht="39.950000000000003" customHeight="1">
      <c r="A87" s="9">
        <v>2370</v>
      </c>
      <c r="B87" s="10" t="s">
        <v>218</v>
      </c>
      <c r="C87" s="9" t="s">
        <v>172</v>
      </c>
      <c r="D87" s="9" t="s">
        <v>190</v>
      </c>
      <c r="E87" s="9" t="s">
        <v>164</v>
      </c>
      <c r="F87" s="11">
        <f t="shared" ref="F87:N87" si="24">SUM(F89)</f>
        <v>0</v>
      </c>
      <c r="G87" s="11">
        <f t="shared" si="24"/>
        <v>0</v>
      </c>
      <c r="H87" s="11">
        <f t="shared" si="24"/>
        <v>0</v>
      </c>
      <c r="I87" s="11">
        <f t="shared" si="24"/>
        <v>0</v>
      </c>
      <c r="J87" s="11">
        <f t="shared" si="24"/>
        <v>0</v>
      </c>
      <c r="K87" s="11">
        <f t="shared" si="24"/>
        <v>0</v>
      </c>
      <c r="L87" s="11">
        <f t="shared" si="24"/>
        <v>0</v>
      </c>
      <c r="M87" s="11">
        <f t="shared" si="24"/>
        <v>0</v>
      </c>
      <c r="N87" s="11">
        <f t="shared" si="24"/>
        <v>0</v>
      </c>
    </row>
    <row r="88" spans="1:14" ht="39.950000000000003" customHeight="1">
      <c r="A88" s="9"/>
      <c r="B88" s="10" t="s">
        <v>167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4" ht="39.950000000000003" customHeight="1">
      <c r="A89" s="9">
        <v>2371</v>
      </c>
      <c r="B89" s="10" t="s">
        <v>218</v>
      </c>
      <c r="C89" s="9" t="s">
        <v>172</v>
      </c>
      <c r="D89" s="9" t="s">
        <v>190</v>
      </c>
      <c r="E89" s="9" t="s">
        <v>163</v>
      </c>
      <c r="F89" s="11">
        <f>SUM(G89,H89)</f>
        <v>0</v>
      </c>
      <c r="G89" s="11">
        <v>0</v>
      </c>
      <c r="H89" s="11">
        <v>0</v>
      </c>
      <c r="I89" s="11">
        <f>SUM(J89,K89)</f>
        <v>0</v>
      </c>
      <c r="J89" s="11">
        <v>0</v>
      </c>
      <c r="K89" s="11">
        <v>0</v>
      </c>
      <c r="L89" s="11">
        <f>SUM(M89,N89)</f>
        <v>0</v>
      </c>
      <c r="M89" s="11">
        <v>0</v>
      </c>
      <c r="N89" s="11">
        <v>0</v>
      </c>
    </row>
    <row r="90" spans="1:14" ht="39.950000000000003" customHeight="1">
      <c r="A90" s="9">
        <v>2380</v>
      </c>
      <c r="B90" s="10" t="s">
        <v>219</v>
      </c>
      <c r="C90" s="9" t="s">
        <v>172</v>
      </c>
      <c r="D90" s="9" t="s">
        <v>192</v>
      </c>
      <c r="E90" s="9" t="s">
        <v>164</v>
      </c>
      <c r="F90" s="11">
        <f t="shared" ref="F90:N90" si="25">SUM(F92)</f>
        <v>0</v>
      </c>
      <c r="G90" s="11">
        <f t="shared" si="25"/>
        <v>0</v>
      </c>
      <c r="H90" s="11">
        <f t="shared" si="25"/>
        <v>0</v>
      </c>
      <c r="I90" s="11">
        <f t="shared" si="25"/>
        <v>0</v>
      </c>
      <c r="J90" s="11">
        <f t="shared" si="25"/>
        <v>0</v>
      </c>
      <c r="K90" s="11">
        <f t="shared" si="25"/>
        <v>0</v>
      </c>
      <c r="L90" s="11">
        <f t="shared" si="25"/>
        <v>0</v>
      </c>
      <c r="M90" s="11">
        <f t="shared" si="25"/>
        <v>0</v>
      </c>
      <c r="N90" s="11">
        <f t="shared" si="25"/>
        <v>0</v>
      </c>
    </row>
    <row r="91" spans="1:14" ht="39.950000000000003" customHeight="1">
      <c r="A91" s="9"/>
      <c r="B91" s="10" t="s">
        <v>167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 ht="39.950000000000003" customHeight="1">
      <c r="A92" s="9">
        <v>2381</v>
      </c>
      <c r="B92" s="10" t="s">
        <v>220</v>
      </c>
      <c r="C92" s="9" t="s">
        <v>163</v>
      </c>
      <c r="D92" s="9" t="s">
        <v>192</v>
      </c>
      <c r="E92" s="9" t="s">
        <v>163</v>
      </c>
      <c r="F92" s="11">
        <f>SUM(G92,H92)</f>
        <v>0</v>
      </c>
      <c r="G92" s="11">
        <v>0</v>
      </c>
      <c r="H92" s="11">
        <v>0</v>
      </c>
      <c r="I92" s="11">
        <f>SUM(J92,K92)</f>
        <v>0</v>
      </c>
      <c r="J92" s="11">
        <v>0</v>
      </c>
      <c r="K92" s="11">
        <v>0</v>
      </c>
      <c r="L92" s="11">
        <f>SUM(M92,N92)</f>
        <v>0</v>
      </c>
      <c r="M92" s="11">
        <v>0</v>
      </c>
      <c r="N92" s="11">
        <v>0</v>
      </c>
    </row>
    <row r="93" spans="1:14" ht="39.950000000000003" customHeight="1">
      <c r="A93" s="9">
        <v>2400</v>
      </c>
      <c r="B93" s="10" t="s">
        <v>221</v>
      </c>
      <c r="C93" s="9" t="s">
        <v>181</v>
      </c>
      <c r="D93" s="9" t="s">
        <v>164</v>
      </c>
      <c r="E93" s="9" t="s">
        <v>164</v>
      </c>
      <c r="F93" s="11">
        <f t="shared" ref="F93:N93" si="26">SUM(F95,F99,F105,F113,F118,F125,F128,F134,F143)</f>
        <v>216781400</v>
      </c>
      <c r="G93" s="11">
        <f t="shared" si="26"/>
        <v>132740600</v>
      </c>
      <c r="H93" s="11">
        <f t="shared" si="26"/>
        <v>84040800</v>
      </c>
      <c r="I93" s="11">
        <f t="shared" si="26"/>
        <v>595232542.80000019</v>
      </c>
      <c r="J93" s="11">
        <f t="shared" si="26"/>
        <v>137745600</v>
      </c>
      <c r="K93" s="11">
        <f t="shared" si="26"/>
        <v>457486942.80000019</v>
      </c>
      <c r="L93" s="11">
        <f t="shared" si="26"/>
        <v>483843580.60000002</v>
      </c>
      <c r="M93" s="11">
        <f t="shared" si="26"/>
        <v>40005000</v>
      </c>
      <c r="N93" s="11">
        <f t="shared" si="26"/>
        <v>443838580.60000002</v>
      </c>
    </row>
    <row r="94" spans="1:14" ht="39.950000000000003" customHeight="1">
      <c r="A94" s="9"/>
      <c r="B94" s="10" t="s">
        <v>167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ht="39.950000000000003" customHeight="1">
      <c r="A95" s="9">
        <v>2410</v>
      </c>
      <c r="B95" s="10" t="s">
        <v>222</v>
      </c>
      <c r="C95" s="9" t="s">
        <v>181</v>
      </c>
      <c r="D95" s="9" t="s">
        <v>163</v>
      </c>
      <c r="E95" s="9" t="s">
        <v>164</v>
      </c>
      <c r="F95" s="11">
        <f t="shared" ref="F95:N95" si="27">SUM(F97:F98)</f>
        <v>0</v>
      </c>
      <c r="G95" s="11">
        <f t="shared" si="27"/>
        <v>0</v>
      </c>
      <c r="H95" s="11">
        <f t="shared" si="27"/>
        <v>0</v>
      </c>
      <c r="I95" s="11">
        <f t="shared" si="27"/>
        <v>0</v>
      </c>
      <c r="J95" s="11">
        <f t="shared" si="27"/>
        <v>0</v>
      </c>
      <c r="K95" s="11">
        <f t="shared" si="27"/>
        <v>0</v>
      </c>
      <c r="L95" s="11">
        <f t="shared" si="27"/>
        <v>0</v>
      </c>
      <c r="M95" s="11">
        <f t="shared" si="27"/>
        <v>0</v>
      </c>
      <c r="N95" s="11">
        <f t="shared" si="27"/>
        <v>0</v>
      </c>
    </row>
    <row r="96" spans="1:14" ht="39.950000000000003" customHeight="1">
      <c r="A96" s="9"/>
      <c r="B96" s="10" t="s">
        <v>167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 ht="39.950000000000003" customHeight="1">
      <c r="A97" s="9">
        <v>2411</v>
      </c>
      <c r="B97" s="10" t="s">
        <v>223</v>
      </c>
      <c r="C97" s="9" t="s">
        <v>181</v>
      </c>
      <c r="D97" s="9" t="s">
        <v>163</v>
      </c>
      <c r="E97" s="9" t="s">
        <v>163</v>
      </c>
      <c r="F97" s="11">
        <f>SUM(G97,H97)</f>
        <v>0</v>
      </c>
      <c r="G97" s="11">
        <v>0</v>
      </c>
      <c r="H97" s="11">
        <v>0</v>
      </c>
      <c r="I97" s="11">
        <f>SUM(J97,K97)</f>
        <v>0</v>
      </c>
      <c r="J97" s="11">
        <v>0</v>
      </c>
      <c r="K97" s="11">
        <v>0</v>
      </c>
      <c r="L97" s="11">
        <f>SUM(M97,N97)</f>
        <v>0</v>
      </c>
      <c r="M97" s="11">
        <v>0</v>
      </c>
      <c r="N97" s="11">
        <v>0</v>
      </c>
    </row>
    <row r="98" spans="1:14" ht="39.950000000000003" customHeight="1">
      <c r="A98" s="9">
        <v>2412</v>
      </c>
      <c r="B98" s="10" t="s">
        <v>224</v>
      </c>
      <c r="C98" s="9" t="s">
        <v>181</v>
      </c>
      <c r="D98" s="9" t="s">
        <v>163</v>
      </c>
      <c r="E98" s="9" t="s">
        <v>170</v>
      </c>
      <c r="F98" s="11">
        <f>SUM(G98,H98)</f>
        <v>0</v>
      </c>
      <c r="G98" s="11">
        <v>0</v>
      </c>
      <c r="H98" s="11">
        <v>0</v>
      </c>
      <c r="I98" s="11">
        <f>SUM(J98,K98)</f>
        <v>0</v>
      </c>
      <c r="J98" s="11">
        <v>0</v>
      </c>
      <c r="K98" s="11">
        <v>0</v>
      </c>
      <c r="L98" s="11">
        <f>SUM(M98,N98)</f>
        <v>0</v>
      </c>
      <c r="M98" s="11">
        <v>0</v>
      </c>
      <c r="N98" s="11">
        <v>0</v>
      </c>
    </row>
    <row r="99" spans="1:14" ht="39.950000000000003" customHeight="1">
      <c r="A99" s="9">
        <v>2420</v>
      </c>
      <c r="B99" s="10" t="s">
        <v>225</v>
      </c>
      <c r="C99" s="9" t="s">
        <v>181</v>
      </c>
      <c r="D99" s="9" t="s">
        <v>170</v>
      </c>
      <c r="E99" s="9" t="s">
        <v>164</v>
      </c>
      <c r="F99" s="11">
        <f t="shared" ref="F99:N99" si="28">SUM(F101:F104)</f>
        <v>0</v>
      </c>
      <c r="G99" s="11">
        <f t="shared" si="28"/>
        <v>0</v>
      </c>
      <c r="H99" s="11">
        <f t="shared" si="28"/>
        <v>0</v>
      </c>
      <c r="I99" s="11">
        <f t="shared" si="28"/>
        <v>0</v>
      </c>
      <c r="J99" s="11">
        <f t="shared" si="28"/>
        <v>0</v>
      </c>
      <c r="K99" s="11">
        <f t="shared" si="28"/>
        <v>0</v>
      </c>
      <c r="L99" s="11">
        <f t="shared" si="28"/>
        <v>0</v>
      </c>
      <c r="M99" s="11">
        <f t="shared" si="28"/>
        <v>0</v>
      </c>
      <c r="N99" s="11">
        <f t="shared" si="28"/>
        <v>0</v>
      </c>
    </row>
    <row r="100" spans="1:14" ht="39.950000000000003" customHeight="1">
      <c r="A100" s="9"/>
      <c r="B100" s="10" t="s">
        <v>167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 ht="39.950000000000003" customHeight="1">
      <c r="A101" s="9">
        <v>2421</v>
      </c>
      <c r="B101" s="10" t="s">
        <v>226</v>
      </c>
      <c r="C101" s="9" t="s">
        <v>181</v>
      </c>
      <c r="D101" s="9" t="s">
        <v>170</v>
      </c>
      <c r="E101" s="9" t="s">
        <v>163</v>
      </c>
      <c r="F101" s="11">
        <f>SUM(G101,H101)</f>
        <v>0</v>
      </c>
      <c r="G101" s="11">
        <v>0</v>
      </c>
      <c r="H101" s="11">
        <v>0</v>
      </c>
      <c r="I101" s="11">
        <f>SUM(J101,K101)</f>
        <v>0</v>
      </c>
      <c r="J101" s="11">
        <v>0</v>
      </c>
      <c r="K101" s="11">
        <v>0</v>
      </c>
      <c r="L101" s="11">
        <f>SUM(M101,N101)</f>
        <v>0</v>
      </c>
      <c r="M101" s="11">
        <v>0</v>
      </c>
      <c r="N101" s="11">
        <v>0</v>
      </c>
    </row>
    <row r="102" spans="1:14" ht="39.950000000000003" customHeight="1">
      <c r="A102" s="9">
        <v>2422</v>
      </c>
      <c r="B102" s="10" t="s">
        <v>227</v>
      </c>
      <c r="C102" s="9" t="s">
        <v>181</v>
      </c>
      <c r="D102" s="9" t="s">
        <v>170</v>
      </c>
      <c r="E102" s="9" t="s">
        <v>170</v>
      </c>
      <c r="F102" s="11">
        <f>SUM(G102,H102)</f>
        <v>0</v>
      </c>
      <c r="G102" s="11">
        <v>0</v>
      </c>
      <c r="H102" s="11">
        <v>0</v>
      </c>
      <c r="I102" s="11">
        <f>SUM(J102,K102)</f>
        <v>0</v>
      </c>
      <c r="J102" s="11">
        <v>0</v>
      </c>
      <c r="K102" s="11">
        <v>0</v>
      </c>
      <c r="L102" s="11">
        <f>SUM(M102,N102)</f>
        <v>0</v>
      </c>
      <c r="M102" s="11">
        <v>0</v>
      </c>
      <c r="N102" s="11">
        <v>0</v>
      </c>
    </row>
    <row r="103" spans="1:14" ht="39.950000000000003" customHeight="1">
      <c r="A103" s="9">
        <v>2423</v>
      </c>
      <c r="B103" s="10" t="s">
        <v>228</v>
      </c>
      <c r="C103" s="9" t="s">
        <v>181</v>
      </c>
      <c r="D103" s="9" t="s">
        <v>170</v>
      </c>
      <c r="E103" s="9" t="s">
        <v>172</v>
      </c>
      <c r="F103" s="11">
        <f>SUM(G103,H103)</f>
        <v>0</v>
      </c>
      <c r="G103" s="11">
        <v>0</v>
      </c>
      <c r="H103" s="11">
        <v>0</v>
      </c>
      <c r="I103" s="11">
        <f>SUM(J103,K103)</f>
        <v>0</v>
      </c>
      <c r="J103" s="11">
        <v>0</v>
      </c>
      <c r="K103" s="11">
        <v>0</v>
      </c>
      <c r="L103" s="11">
        <f>SUM(M103,N103)</f>
        <v>0</v>
      </c>
      <c r="M103" s="11">
        <v>0</v>
      </c>
      <c r="N103" s="11">
        <v>0</v>
      </c>
    </row>
    <row r="104" spans="1:14" ht="39.950000000000003" customHeight="1">
      <c r="A104" s="9">
        <v>2424</v>
      </c>
      <c r="B104" s="10" t="s">
        <v>229</v>
      </c>
      <c r="C104" s="9" t="s">
        <v>181</v>
      </c>
      <c r="D104" s="9" t="s">
        <v>170</v>
      </c>
      <c r="E104" s="9" t="s">
        <v>181</v>
      </c>
      <c r="F104" s="11">
        <f>SUM(G104,H104)</f>
        <v>0</v>
      </c>
      <c r="G104" s="11">
        <v>0</v>
      </c>
      <c r="H104" s="11">
        <v>0</v>
      </c>
      <c r="I104" s="11">
        <f>SUM(J104,K104)</f>
        <v>0</v>
      </c>
      <c r="J104" s="11">
        <v>0</v>
      </c>
      <c r="K104" s="11">
        <v>0</v>
      </c>
      <c r="L104" s="11">
        <f>SUM(M104,N104)</f>
        <v>0</v>
      </c>
      <c r="M104" s="11">
        <v>0</v>
      </c>
      <c r="N104" s="11">
        <v>0</v>
      </c>
    </row>
    <row r="105" spans="1:14" ht="39.950000000000003" customHeight="1">
      <c r="A105" s="9">
        <v>2430</v>
      </c>
      <c r="B105" s="10" t="s">
        <v>230</v>
      </c>
      <c r="C105" s="9" t="s">
        <v>181</v>
      </c>
      <c r="D105" s="9" t="s">
        <v>172</v>
      </c>
      <c r="E105" s="9" t="s">
        <v>164</v>
      </c>
      <c r="F105" s="11">
        <f t="shared" ref="F105:N105" si="29">SUM(F107:F112)</f>
        <v>0</v>
      </c>
      <c r="G105" s="11">
        <f t="shared" si="29"/>
        <v>0</v>
      </c>
      <c r="H105" s="11">
        <f t="shared" si="29"/>
        <v>0</v>
      </c>
      <c r="I105" s="11">
        <f t="shared" si="29"/>
        <v>0</v>
      </c>
      <c r="J105" s="11">
        <f t="shared" si="29"/>
        <v>0</v>
      </c>
      <c r="K105" s="11">
        <f t="shared" si="29"/>
        <v>0</v>
      </c>
      <c r="L105" s="11">
        <f t="shared" si="29"/>
        <v>0</v>
      </c>
      <c r="M105" s="11">
        <f t="shared" si="29"/>
        <v>0</v>
      </c>
      <c r="N105" s="11">
        <f t="shared" si="29"/>
        <v>0</v>
      </c>
    </row>
    <row r="106" spans="1:14" ht="39.950000000000003" customHeight="1">
      <c r="A106" s="9"/>
      <c r="B106" s="10" t="s">
        <v>167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1:14" ht="39.950000000000003" customHeight="1">
      <c r="A107" s="9">
        <v>2431</v>
      </c>
      <c r="B107" s="10" t="s">
        <v>231</v>
      </c>
      <c r="C107" s="9" t="s">
        <v>181</v>
      </c>
      <c r="D107" s="9" t="s">
        <v>172</v>
      </c>
      <c r="E107" s="9" t="s">
        <v>163</v>
      </c>
      <c r="F107" s="11">
        <f t="shared" ref="F107:F112" si="30">SUM(G107,H107)</f>
        <v>0</v>
      </c>
      <c r="G107" s="11">
        <v>0</v>
      </c>
      <c r="H107" s="11">
        <v>0</v>
      </c>
      <c r="I107" s="11">
        <f t="shared" ref="I107:I112" si="31">SUM(J107,K107)</f>
        <v>0</v>
      </c>
      <c r="J107" s="11">
        <v>0</v>
      </c>
      <c r="K107" s="11">
        <v>0</v>
      </c>
      <c r="L107" s="11">
        <f t="shared" ref="L107:L112" si="32">SUM(M107,N107)</f>
        <v>0</v>
      </c>
      <c r="M107" s="11">
        <v>0</v>
      </c>
      <c r="N107" s="11">
        <v>0</v>
      </c>
    </row>
    <row r="108" spans="1:14" ht="39.950000000000003" customHeight="1">
      <c r="A108" s="9">
        <v>2432</v>
      </c>
      <c r="B108" s="10" t="s">
        <v>232</v>
      </c>
      <c r="C108" s="9" t="s">
        <v>181</v>
      </c>
      <c r="D108" s="9" t="s">
        <v>172</v>
      </c>
      <c r="E108" s="9" t="s">
        <v>170</v>
      </c>
      <c r="F108" s="11">
        <f t="shared" si="30"/>
        <v>0</v>
      </c>
      <c r="G108" s="11">
        <v>0</v>
      </c>
      <c r="H108" s="11">
        <v>0</v>
      </c>
      <c r="I108" s="11">
        <f t="shared" si="31"/>
        <v>0</v>
      </c>
      <c r="J108" s="11">
        <v>0</v>
      </c>
      <c r="K108" s="11">
        <v>0</v>
      </c>
      <c r="L108" s="11">
        <f t="shared" si="32"/>
        <v>0</v>
      </c>
      <c r="M108" s="11">
        <v>0</v>
      </c>
      <c r="N108" s="11">
        <v>0</v>
      </c>
    </row>
    <row r="109" spans="1:14" ht="39.950000000000003" customHeight="1">
      <c r="A109" s="9">
        <v>2433</v>
      </c>
      <c r="B109" s="10" t="s">
        <v>233</v>
      </c>
      <c r="C109" s="9" t="s">
        <v>181</v>
      </c>
      <c r="D109" s="9" t="s">
        <v>172</v>
      </c>
      <c r="E109" s="9" t="s">
        <v>172</v>
      </c>
      <c r="F109" s="11">
        <f t="shared" si="30"/>
        <v>0</v>
      </c>
      <c r="G109" s="11">
        <v>0</v>
      </c>
      <c r="H109" s="11">
        <v>0</v>
      </c>
      <c r="I109" s="11">
        <f t="shared" si="31"/>
        <v>0</v>
      </c>
      <c r="J109" s="11">
        <v>0</v>
      </c>
      <c r="K109" s="11">
        <v>0</v>
      </c>
      <c r="L109" s="11">
        <f t="shared" si="32"/>
        <v>0</v>
      </c>
      <c r="M109" s="11">
        <v>0</v>
      </c>
      <c r="N109" s="11">
        <v>0</v>
      </c>
    </row>
    <row r="110" spans="1:14" ht="39.950000000000003" customHeight="1">
      <c r="A110" s="9">
        <v>2434</v>
      </c>
      <c r="B110" s="10" t="s">
        <v>234</v>
      </c>
      <c r="C110" s="9" t="s">
        <v>181</v>
      </c>
      <c r="D110" s="9" t="s">
        <v>172</v>
      </c>
      <c r="E110" s="9" t="s">
        <v>181</v>
      </c>
      <c r="F110" s="11">
        <f t="shared" si="30"/>
        <v>0</v>
      </c>
      <c r="G110" s="11">
        <v>0</v>
      </c>
      <c r="H110" s="11">
        <v>0</v>
      </c>
      <c r="I110" s="11">
        <f t="shared" si="31"/>
        <v>0</v>
      </c>
      <c r="J110" s="11">
        <v>0</v>
      </c>
      <c r="K110" s="11">
        <v>0</v>
      </c>
      <c r="L110" s="11">
        <f t="shared" si="32"/>
        <v>0</v>
      </c>
      <c r="M110" s="11">
        <v>0</v>
      </c>
      <c r="N110" s="11">
        <v>0</v>
      </c>
    </row>
    <row r="111" spans="1:14" ht="39.950000000000003" customHeight="1">
      <c r="A111" s="9">
        <v>2435</v>
      </c>
      <c r="B111" s="10" t="s">
        <v>235</v>
      </c>
      <c r="C111" s="9" t="s">
        <v>181</v>
      </c>
      <c r="D111" s="9" t="s">
        <v>172</v>
      </c>
      <c r="E111" s="9" t="s">
        <v>184</v>
      </c>
      <c r="F111" s="11">
        <f t="shared" si="30"/>
        <v>0</v>
      </c>
      <c r="G111" s="11">
        <v>0</v>
      </c>
      <c r="H111" s="11">
        <v>0</v>
      </c>
      <c r="I111" s="11">
        <f t="shared" si="31"/>
        <v>0</v>
      </c>
      <c r="J111" s="11">
        <v>0</v>
      </c>
      <c r="K111" s="11">
        <v>0</v>
      </c>
      <c r="L111" s="11">
        <f t="shared" si="32"/>
        <v>0</v>
      </c>
      <c r="M111" s="11">
        <v>0</v>
      </c>
      <c r="N111" s="11">
        <v>0</v>
      </c>
    </row>
    <row r="112" spans="1:14" ht="39.950000000000003" customHeight="1">
      <c r="A112" s="9">
        <v>2436</v>
      </c>
      <c r="B112" s="10" t="s">
        <v>236</v>
      </c>
      <c r="C112" s="9" t="s">
        <v>181</v>
      </c>
      <c r="D112" s="9" t="s">
        <v>172</v>
      </c>
      <c r="E112" s="9" t="s">
        <v>187</v>
      </c>
      <c r="F112" s="11">
        <f t="shared" si="30"/>
        <v>0</v>
      </c>
      <c r="G112" s="11">
        <v>0</v>
      </c>
      <c r="H112" s="11">
        <v>0</v>
      </c>
      <c r="I112" s="11">
        <f t="shared" si="31"/>
        <v>0</v>
      </c>
      <c r="J112" s="11">
        <v>0</v>
      </c>
      <c r="K112" s="11">
        <v>0</v>
      </c>
      <c r="L112" s="11">
        <f t="shared" si="32"/>
        <v>0</v>
      </c>
      <c r="M112" s="11">
        <v>0</v>
      </c>
      <c r="N112" s="11">
        <v>0</v>
      </c>
    </row>
    <row r="113" spans="1:14" ht="39.950000000000003" customHeight="1">
      <c r="A113" s="9">
        <v>2440</v>
      </c>
      <c r="B113" s="10" t="s">
        <v>237</v>
      </c>
      <c r="C113" s="9" t="s">
        <v>181</v>
      </c>
      <c r="D113" s="9" t="s">
        <v>181</v>
      </c>
      <c r="E113" s="9" t="s">
        <v>164</v>
      </c>
      <c r="F113" s="11">
        <f t="shared" ref="F113:N113" si="33">SUM(F115:F117)</f>
        <v>0</v>
      </c>
      <c r="G113" s="11">
        <f t="shared" si="33"/>
        <v>0</v>
      </c>
      <c r="H113" s="11">
        <f t="shared" si="33"/>
        <v>0</v>
      </c>
      <c r="I113" s="11">
        <f t="shared" si="33"/>
        <v>0</v>
      </c>
      <c r="J113" s="11">
        <f t="shared" si="33"/>
        <v>0</v>
      </c>
      <c r="K113" s="11">
        <f t="shared" si="33"/>
        <v>0</v>
      </c>
      <c r="L113" s="11">
        <f t="shared" si="33"/>
        <v>0</v>
      </c>
      <c r="M113" s="11">
        <f t="shared" si="33"/>
        <v>0</v>
      </c>
      <c r="N113" s="11">
        <f t="shared" si="33"/>
        <v>0</v>
      </c>
    </row>
    <row r="114" spans="1:14" ht="39.950000000000003" customHeight="1">
      <c r="A114" s="9"/>
      <c r="B114" s="10" t="s">
        <v>167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1:14" ht="39.950000000000003" customHeight="1">
      <c r="A115" s="9">
        <v>2441</v>
      </c>
      <c r="B115" s="10" t="s">
        <v>238</v>
      </c>
      <c r="C115" s="9" t="s">
        <v>181</v>
      </c>
      <c r="D115" s="9" t="s">
        <v>181</v>
      </c>
      <c r="E115" s="9" t="s">
        <v>163</v>
      </c>
      <c r="F115" s="11">
        <f>SUM(G115,H115)</f>
        <v>0</v>
      </c>
      <c r="G115" s="11">
        <v>0</v>
      </c>
      <c r="H115" s="11">
        <v>0</v>
      </c>
      <c r="I115" s="11">
        <f>SUM(J115,K115)</f>
        <v>0</v>
      </c>
      <c r="J115" s="11">
        <v>0</v>
      </c>
      <c r="K115" s="11">
        <v>0</v>
      </c>
      <c r="L115" s="11">
        <f>SUM(M115,N115)</f>
        <v>0</v>
      </c>
      <c r="M115" s="11">
        <v>0</v>
      </c>
      <c r="N115" s="11">
        <v>0</v>
      </c>
    </row>
    <row r="116" spans="1:14" ht="39.950000000000003" customHeight="1">
      <c r="A116" s="9">
        <v>2442</v>
      </c>
      <c r="B116" s="10" t="s">
        <v>239</v>
      </c>
      <c r="C116" s="9" t="s">
        <v>181</v>
      </c>
      <c r="D116" s="9" t="s">
        <v>181</v>
      </c>
      <c r="E116" s="9" t="s">
        <v>170</v>
      </c>
      <c r="F116" s="11">
        <f>SUM(G116,H116)</f>
        <v>0</v>
      </c>
      <c r="G116" s="11">
        <v>0</v>
      </c>
      <c r="H116" s="11">
        <v>0</v>
      </c>
      <c r="I116" s="11">
        <f>SUM(J116,K116)</f>
        <v>0</v>
      </c>
      <c r="J116" s="11">
        <v>0</v>
      </c>
      <c r="K116" s="11">
        <v>0</v>
      </c>
      <c r="L116" s="11">
        <f>SUM(M116,N116)</f>
        <v>0</v>
      </c>
      <c r="M116" s="11">
        <v>0</v>
      </c>
      <c r="N116" s="11">
        <v>0</v>
      </c>
    </row>
    <row r="117" spans="1:14" ht="39.950000000000003" customHeight="1">
      <c r="A117" s="9">
        <v>2443</v>
      </c>
      <c r="B117" s="10" t="s">
        <v>240</v>
      </c>
      <c r="C117" s="9" t="s">
        <v>181</v>
      </c>
      <c r="D117" s="9" t="s">
        <v>181</v>
      </c>
      <c r="E117" s="9" t="s">
        <v>172</v>
      </c>
      <c r="F117" s="11">
        <f>SUM(G117,H117)</f>
        <v>0</v>
      </c>
      <c r="G117" s="11">
        <v>0</v>
      </c>
      <c r="H117" s="11">
        <v>0</v>
      </c>
      <c r="I117" s="11">
        <f>SUM(J117,K117)</f>
        <v>0</v>
      </c>
      <c r="J117" s="11">
        <v>0</v>
      </c>
      <c r="K117" s="11">
        <v>0</v>
      </c>
      <c r="L117" s="11">
        <f>SUM(M117,N117)</f>
        <v>0</v>
      </c>
      <c r="M117" s="11">
        <v>0</v>
      </c>
      <c r="N117" s="11">
        <v>0</v>
      </c>
    </row>
    <row r="118" spans="1:14" ht="39.950000000000003" customHeight="1">
      <c r="A118" s="9">
        <v>2450</v>
      </c>
      <c r="B118" s="10" t="s">
        <v>241</v>
      </c>
      <c r="C118" s="9" t="s">
        <v>181</v>
      </c>
      <c r="D118" s="9" t="s">
        <v>184</v>
      </c>
      <c r="E118" s="9" t="s">
        <v>164</v>
      </c>
      <c r="F118" s="11">
        <f t="shared" ref="F118:N118" si="34">SUM(F120:F124)</f>
        <v>391740600</v>
      </c>
      <c r="G118" s="11">
        <f t="shared" si="34"/>
        <v>132740600</v>
      </c>
      <c r="H118" s="11">
        <f t="shared" si="34"/>
        <v>259000000</v>
      </c>
      <c r="I118" s="11">
        <f t="shared" si="34"/>
        <v>3049310542.8000002</v>
      </c>
      <c r="J118" s="11">
        <f t="shared" si="34"/>
        <v>137745600</v>
      </c>
      <c r="K118" s="11">
        <f t="shared" si="34"/>
        <v>2911564942.8000002</v>
      </c>
      <c r="L118" s="11">
        <f t="shared" si="34"/>
        <v>690925907.60000002</v>
      </c>
      <c r="M118" s="11">
        <f t="shared" si="34"/>
        <v>40005000</v>
      </c>
      <c r="N118" s="11">
        <f t="shared" si="34"/>
        <v>650920907.60000002</v>
      </c>
    </row>
    <row r="119" spans="1:14" ht="39.950000000000003" customHeight="1">
      <c r="A119" s="9"/>
      <c r="B119" s="10" t="s">
        <v>167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1:14" ht="39.950000000000003" customHeight="1">
      <c r="A120" s="9">
        <v>2451</v>
      </c>
      <c r="B120" s="10" t="s">
        <v>242</v>
      </c>
      <c r="C120" s="9" t="s">
        <v>181</v>
      </c>
      <c r="D120" s="9" t="s">
        <v>184</v>
      </c>
      <c r="E120" s="9" t="s">
        <v>163</v>
      </c>
      <c r="F120" s="11">
        <f>SUM(G120,H120)</f>
        <v>391740600</v>
      </c>
      <c r="G120" s="11">
        <v>132740600</v>
      </c>
      <c r="H120" s="11">
        <v>259000000</v>
      </c>
      <c r="I120" s="11">
        <f>SUM(J120,K120)</f>
        <v>3049310542.8000002</v>
      </c>
      <c r="J120" s="11">
        <v>137745600</v>
      </c>
      <c r="K120" s="11">
        <v>2911564942.8000002</v>
      </c>
      <c r="L120" s="11">
        <f>SUM(M120,N120)</f>
        <v>690925907.60000002</v>
      </c>
      <c r="M120" s="11">
        <v>40005000</v>
      </c>
      <c r="N120" s="11">
        <v>650920907.60000002</v>
      </c>
    </row>
    <row r="121" spans="1:14" ht="39.950000000000003" customHeight="1">
      <c r="A121" s="9">
        <v>2452</v>
      </c>
      <c r="B121" s="10" t="s">
        <v>243</v>
      </c>
      <c r="C121" s="9" t="s">
        <v>181</v>
      </c>
      <c r="D121" s="9" t="s">
        <v>184</v>
      </c>
      <c r="E121" s="9" t="s">
        <v>170</v>
      </c>
      <c r="F121" s="11">
        <f>SUM(G121,H121)</f>
        <v>0</v>
      </c>
      <c r="G121" s="11">
        <v>0</v>
      </c>
      <c r="H121" s="11">
        <v>0</v>
      </c>
      <c r="I121" s="11">
        <f>SUM(J121,K121)</f>
        <v>0</v>
      </c>
      <c r="J121" s="11">
        <v>0</v>
      </c>
      <c r="K121" s="11">
        <v>0</v>
      </c>
      <c r="L121" s="11">
        <f>SUM(M121,N121)</f>
        <v>0</v>
      </c>
      <c r="M121" s="11">
        <v>0</v>
      </c>
      <c r="N121" s="11">
        <v>0</v>
      </c>
    </row>
    <row r="122" spans="1:14" ht="39.950000000000003" customHeight="1">
      <c r="A122" s="9">
        <v>2453</v>
      </c>
      <c r="B122" s="10" t="s">
        <v>244</v>
      </c>
      <c r="C122" s="9" t="s">
        <v>181</v>
      </c>
      <c r="D122" s="9" t="s">
        <v>184</v>
      </c>
      <c r="E122" s="9" t="s">
        <v>172</v>
      </c>
      <c r="F122" s="11">
        <f>SUM(G122,H122)</f>
        <v>0</v>
      </c>
      <c r="G122" s="11">
        <v>0</v>
      </c>
      <c r="H122" s="11">
        <v>0</v>
      </c>
      <c r="I122" s="11">
        <f>SUM(J122,K122)</f>
        <v>0</v>
      </c>
      <c r="J122" s="11">
        <v>0</v>
      </c>
      <c r="K122" s="11">
        <v>0</v>
      </c>
      <c r="L122" s="11">
        <f>SUM(M122,N122)</f>
        <v>0</v>
      </c>
      <c r="M122" s="11">
        <v>0</v>
      </c>
      <c r="N122" s="11">
        <v>0</v>
      </c>
    </row>
    <row r="123" spans="1:14" ht="39.950000000000003" customHeight="1">
      <c r="A123" s="9">
        <v>2454</v>
      </c>
      <c r="B123" s="10" t="s">
        <v>245</v>
      </c>
      <c r="C123" s="9" t="s">
        <v>181</v>
      </c>
      <c r="D123" s="9" t="s">
        <v>184</v>
      </c>
      <c r="E123" s="9" t="s">
        <v>181</v>
      </c>
      <c r="F123" s="11">
        <f>SUM(G123,H123)</f>
        <v>0</v>
      </c>
      <c r="G123" s="11">
        <v>0</v>
      </c>
      <c r="H123" s="11">
        <v>0</v>
      </c>
      <c r="I123" s="11">
        <f>SUM(J123,K123)</f>
        <v>0</v>
      </c>
      <c r="J123" s="11">
        <v>0</v>
      </c>
      <c r="K123" s="11">
        <v>0</v>
      </c>
      <c r="L123" s="11">
        <f>SUM(M123,N123)</f>
        <v>0</v>
      </c>
      <c r="M123" s="11">
        <v>0</v>
      </c>
      <c r="N123" s="11">
        <v>0</v>
      </c>
    </row>
    <row r="124" spans="1:14" ht="39.950000000000003" customHeight="1">
      <c r="A124" s="9">
        <v>2455</v>
      </c>
      <c r="B124" s="10" t="s">
        <v>246</v>
      </c>
      <c r="C124" s="9" t="s">
        <v>181</v>
      </c>
      <c r="D124" s="9" t="s">
        <v>184</v>
      </c>
      <c r="E124" s="9" t="s">
        <v>184</v>
      </c>
      <c r="F124" s="11">
        <f>SUM(G124,H124)</f>
        <v>0</v>
      </c>
      <c r="G124" s="11">
        <v>0</v>
      </c>
      <c r="H124" s="11">
        <v>0</v>
      </c>
      <c r="I124" s="11">
        <f>SUM(J124,K124)</f>
        <v>0</v>
      </c>
      <c r="J124" s="11">
        <v>0</v>
      </c>
      <c r="K124" s="11">
        <v>0</v>
      </c>
      <c r="L124" s="11">
        <f>SUM(M124,N124)</f>
        <v>0</v>
      </c>
      <c r="M124" s="11">
        <v>0</v>
      </c>
      <c r="N124" s="11">
        <v>0</v>
      </c>
    </row>
    <row r="125" spans="1:14" ht="39.950000000000003" customHeight="1">
      <c r="A125" s="9">
        <v>2460</v>
      </c>
      <c r="B125" s="10" t="s">
        <v>247</v>
      </c>
      <c r="C125" s="9" t="s">
        <v>181</v>
      </c>
      <c r="D125" s="9" t="s">
        <v>187</v>
      </c>
      <c r="E125" s="9" t="s">
        <v>164</v>
      </c>
      <c r="F125" s="11">
        <f t="shared" ref="F125:N125" si="35">SUM(F127)</f>
        <v>0</v>
      </c>
      <c r="G125" s="11">
        <f t="shared" si="35"/>
        <v>0</v>
      </c>
      <c r="H125" s="11">
        <f t="shared" si="35"/>
        <v>0</v>
      </c>
      <c r="I125" s="11">
        <f t="shared" si="35"/>
        <v>0</v>
      </c>
      <c r="J125" s="11">
        <f t="shared" si="35"/>
        <v>0</v>
      </c>
      <c r="K125" s="11">
        <f t="shared" si="35"/>
        <v>0</v>
      </c>
      <c r="L125" s="11">
        <f t="shared" si="35"/>
        <v>0</v>
      </c>
      <c r="M125" s="11">
        <f t="shared" si="35"/>
        <v>0</v>
      </c>
      <c r="N125" s="11">
        <f t="shared" si="35"/>
        <v>0</v>
      </c>
    </row>
    <row r="126" spans="1:14" ht="39.950000000000003" customHeight="1">
      <c r="A126" s="9"/>
      <c r="B126" s="10" t="s">
        <v>167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 ht="39.950000000000003" customHeight="1">
      <c r="A127" s="9">
        <v>2461</v>
      </c>
      <c r="B127" s="10" t="s">
        <v>247</v>
      </c>
      <c r="C127" s="9" t="s">
        <v>181</v>
      </c>
      <c r="D127" s="9" t="s">
        <v>187</v>
      </c>
      <c r="E127" s="9" t="s">
        <v>163</v>
      </c>
      <c r="F127" s="11">
        <f>SUM(G127,H127)</f>
        <v>0</v>
      </c>
      <c r="G127" s="11">
        <v>0</v>
      </c>
      <c r="H127" s="11">
        <v>0</v>
      </c>
      <c r="I127" s="11">
        <f>SUM(J127,K127)</f>
        <v>0</v>
      </c>
      <c r="J127" s="11">
        <v>0</v>
      </c>
      <c r="K127" s="11">
        <v>0</v>
      </c>
      <c r="L127" s="11">
        <f>SUM(M127,N127)</f>
        <v>0</v>
      </c>
      <c r="M127" s="11">
        <v>0</v>
      </c>
      <c r="N127" s="11">
        <v>0</v>
      </c>
    </row>
    <row r="128" spans="1:14" ht="39.950000000000003" customHeight="1">
      <c r="A128" s="9">
        <v>2470</v>
      </c>
      <c r="B128" s="10" t="s">
        <v>248</v>
      </c>
      <c r="C128" s="9" t="s">
        <v>181</v>
      </c>
      <c r="D128" s="9" t="s">
        <v>190</v>
      </c>
      <c r="E128" s="9" t="s">
        <v>164</v>
      </c>
      <c r="F128" s="11">
        <f t="shared" ref="F128:N128" si="36">SUM(F130:F133)</f>
        <v>0</v>
      </c>
      <c r="G128" s="11">
        <f t="shared" si="36"/>
        <v>0</v>
      </c>
      <c r="H128" s="11">
        <f t="shared" si="36"/>
        <v>0</v>
      </c>
      <c r="I128" s="11">
        <f t="shared" si="36"/>
        <v>0</v>
      </c>
      <c r="J128" s="11">
        <f t="shared" si="36"/>
        <v>0</v>
      </c>
      <c r="K128" s="11">
        <f t="shared" si="36"/>
        <v>0</v>
      </c>
      <c r="L128" s="11">
        <f t="shared" si="36"/>
        <v>0</v>
      </c>
      <c r="M128" s="11">
        <f t="shared" si="36"/>
        <v>0</v>
      </c>
      <c r="N128" s="11">
        <f t="shared" si="36"/>
        <v>0</v>
      </c>
    </row>
    <row r="129" spans="1:14" ht="39.950000000000003" customHeight="1">
      <c r="A129" s="9"/>
      <c r="B129" s="10" t="s">
        <v>167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1:14" ht="39.950000000000003" customHeight="1">
      <c r="A130" s="9">
        <v>2471</v>
      </c>
      <c r="B130" s="10" t="s">
        <v>249</v>
      </c>
      <c r="C130" s="9" t="s">
        <v>181</v>
      </c>
      <c r="D130" s="9" t="s">
        <v>190</v>
      </c>
      <c r="E130" s="9" t="s">
        <v>163</v>
      </c>
      <c r="F130" s="11">
        <f>SUM(G130,H130)</f>
        <v>0</v>
      </c>
      <c r="G130" s="11">
        <v>0</v>
      </c>
      <c r="H130" s="11">
        <v>0</v>
      </c>
      <c r="I130" s="11">
        <f>SUM(J130,K130)</f>
        <v>0</v>
      </c>
      <c r="J130" s="11">
        <v>0</v>
      </c>
      <c r="K130" s="11">
        <v>0</v>
      </c>
      <c r="L130" s="11">
        <f>SUM(M130,N130)</f>
        <v>0</v>
      </c>
      <c r="M130" s="11">
        <v>0</v>
      </c>
      <c r="N130" s="11">
        <v>0</v>
      </c>
    </row>
    <row r="131" spans="1:14" ht="39.950000000000003" customHeight="1">
      <c r="A131" s="9">
        <v>2472</v>
      </c>
      <c r="B131" s="10" t="s">
        <v>250</v>
      </c>
      <c r="C131" s="9" t="s">
        <v>181</v>
      </c>
      <c r="D131" s="9" t="s">
        <v>190</v>
      </c>
      <c r="E131" s="9" t="s">
        <v>170</v>
      </c>
      <c r="F131" s="11">
        <f>SUM(G131,H131)</f>
        <v>0</v>
      </c>
      <c r="G131" s="11">
        <v>0</v>
      </c>
      <c r="H131" s="11">
        <v>0</v>
      </c>
      <c r="I131" s="11">
        <f>SUM(J131,K131)</f>
        <v>0</v>
      </c>
      <c r="J131" s="11">
        <v>0</v>
      </c>
      <c r="K131" s="11">
        <v>0</v>
      </c>
      <c r="L131" s="11">
        <f>SUM(M131,N131)</f>
        <v>0</v>
      </c>
      <c r="M131" s="11">
        <v>0</v>
      </c>
      <c r="N131" s="11">
        <v>0</v>
      </c>
    </row>
    <row r="132" spans="1:14" ht="39.950000000000003" customHeight="1">
      <c r="A132" s="9">
        <v>2473</v>
      </c>
      <c r="B132" s="10" t="s">
        <v>251</v>
      </c>
      <c r="C132" s="9" t="s">
        <v>181</v>
      </c>
      <c r="D132" s="9" t="s">
        <v>190</v>
      </c>
      <c r="E132" s="9" t="s">
        <v>172</v>
      </c>
      <c r="F132" s="11">
        <f>SUM(G132,H132)</f>
        <v>0</v>
      </c>
      <c r="G132" s="11">
        <v>0</v>
      </c>
      <c r="H132" s="11">
        <v>0</v>
      </c>
      <c r="I132" s="11">
        <f>SUM(J132,K132)</f>
        <v>0</v>
      </c>
      <c r="J132" s="11">
        <v>0</v>
      </c>
      <c r="K132" s="11">
        <v>0</v>
      </c>
      <c r="L132" s="11">
        <f>SUM(M132,N132)</f>
        <v>0</v>
      </c>
      <c r="M132" s="11">
        <v>0</v>
      </c>
      <c r="N132" s="11">
        <v>0</v>
      </c>
    </row>
    <row r="133" spans="1:14" ht="39.950000000000003" customHeight="1">
      <c r="A133" s="9">
        <v>2474</v>
      </c>
      <c r="B133" s="10" t="s">
        <v>252</v>
      </c>
      <c r="C133" s="9" t="s">
        <v>181</v>
      </c>
      <c r="D133" s="9" t="s">
        <v>190</v>
      </c>
      <c r="E133" s="9" t="s">
        <v>181</v>
      </c>
      <c r="F133" s="11">
        <f>SUM(G133,H133)</f>
        <v>0</v>
      </c>
      <c r="G133" s="11">
        <v>0</v>
      </c>
      <c r="H133" s="11">
        <v>0</v>
      </c>
      <c r="I133" s="11">
        <f>SUM(J133,K133)</f>
        <v>0</v>
      </c>
      <c r="J133" s="11">
        <v>0</v>
      </c>
      <c r="K133" s="11">
        <v>0</v>
      </c>
      <c r="L133" s="11">
        <f>SUM(M133,N133)</f>
        <v>0</v>
      </c>
      <c r="M133" s="11">
        <v>0</v>
      </c>
      <c r="N133" s="11">
        <v>0</v>
      </c>
    </row>
    <row r="134" spans="1:14" ht="39.950000000000003" customHeight="1">
      <c r="A134" s="9">
        <v>2480</v>
      </c>
      <c r="B134" s="10" t="s">
        <v>253</v>
      </c>
      <c r="C134" s="9" t="s">
        <v>181</v>
      </c>
      <c r="D134" s="9" t="s">
        <v>192</v>
      </c>
      <c r="E134" s="9" t="s">
        <v>164</v>
      </c>
      <c r="F134" s="11">
        <f t="shared" ref="F134:N134" si="37">SUM(F136:F142)</f>
        <v>0</v>
      </c>
      <c r="G134" s="11">
        <f t="shared" si="37"/>
        <v>0</v>
      </c>
      <c r="H134" s="11">
        <f t="shared" si="37"/>
        <v>0</v>
      </c>
      <c r="I134" s="11">
        <f t="shared" si="37"/>
        <v>0</v>
      </c>
      <c r="J134" s="11">
        <f t="shared" si="37"/>
        <v>0</v>
      </c>
      <c r="K134" s="11">
        <f t="shared" si="37"/>
        <v>0</v>
      </c>
      <c r="L134" s="11">
        <f t="shared" si="37"/>
        <v>0</v>
      </c>
      <c r="M134" s="11">
        <f t="shared" si="37"/>
        <v>0</v>
      </c>
      <c r="N134" s="11">
        <f t="shared" si="37"/>
        <v>0</v>
      </c>
    </row>
    <row r="135" spans="1:14" ht="39.950000000000003" customHeight="1">
      <c r="A135" s="9"/>
      <c r="B135" s="10" t="s">
        <v>167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</row>
    <row r="136" spans="1:14" ht="39.950000000000003" customHeight="1">
      <c r="A136" s="9">
        <v>2481</v>
      </c>
      <c r="B136" s="10" t="s">
        <v>254</v>
      </c>
      <c r="C136" s="9" t="s">
        <v>181</v>
      </c>
      <c r="D136" s="9" t="s">
        <v>192</v>
      </c>
      <c r="E136" s="9" t="s">
        <v>163</v>
      </c>
      <c r="F136" s="11">
        <f t="shared" ref="F136:F142" si="38">SUM(G136,H136)</f>
        <v>0</v>
      </c>
      <c r="G136" s="11">
        <v>0</v>
      </c>
      <c r="H136" s="11">
        <v>0</v>
      </c>
      <c r="I136" s="11">
        <f t="shared" ref="I136:I142" si="39">SUM(J136,K136)</f>
        <v>0</v>
      </c>
      <c r="J136" s="11">
        <v>0</v>
      </c>
      <c r="K136" s="11">
        <v>0</v>
      </c>
      <c r="L136" s="11">
        <f t="shared" ref="L136:L142" si="40">SUM(M136,N136)</f>
        <v>0</v>
      </c>
      <c r="M136" s="11">
        <v>0</v>
      </c>
      <c r="N136" s="11">
        <v>0</v>
      </c>
    </row>
    <row r="137" spans="1:14" ht="39.950000000000003" customHeight="1">
      <c r="A137" s="9">
        <v>2482</v>
      </c>
      <c r="B137" s="10" t="s">
        <v>255</v>
      </c>
      <c r="C137" s="9" t="s">
        <v>181</v>
      </c>
      <c r="D137" s="9" t="s">
        <v>192</v>
      </c>
      <c r="E137" s="9" t="s">
        <v>170</v>
      </c>
      <c r="F137" s="11">
        <f t="shared" si="38"/>
        <v>0</v>
      </c>
      <c r="G137" s="11">
        <v>0</v>
      </c>
      <c r="H137" s="11">
        <v>0</v>
      </c>
      <c r="I137" s="11">
        <f t="shared" si="39"/>
        <v>0</v>
      </c>
      <c r="J137" s="11">
        <v>0</v>
      </c>
      <c r="K137" s="11">
        <v>0</v>
      </c>
      <c r="L137" s="11">
        <f t="shared" si="40"/>
        <v>0</v>
      </c>
      <c r="M137" s="11">
        <v>0</v>
      </c>
      <c r="N137" s="11">
        <v>0</v>
      </c>
    </row>
    <row r="138" spans="1:14" ht="39.950000000000003" customHeight="1">
      <c r="A138" s="9">
        <v>2483</v>
      </c>
      <c r="B138" s="10" t="s">
        <v>256</v>
      </c>
      <c r="C138" s="9" t="s">
        <v>181</v>
      </c>
      <c r="D138" s="9" t="s">
        <v>192</v>
      </c>
      <c r="E138" s="9" t="s">
        <v>172</v>
      </c>
      <c r="F138" s="11">
        <f t="shared" si="38"/>
        <v>0</v>
      </c>
      <c r="G138" s="11">
        <v>0</v>
      </c>
      <c r="H138" s="11">
        <v>0</v>
      </c>
      <c r="I138" s="11">
        <f t="shared" si="39"/>
        <v>0</v>
      </c>
      <c r="J138" s="11">
        <v>0</v>
      </c>
      <c r="K138" s="11">
        <v>0</v>
      </c>
      <c r="L138" s="11">
        <f t="shared" si="40"/>
        <v>0</v>
      </c>
      <c r="M138" s="11">
        <v>0</v>
      </c>
      <c r="N138" s="11">
        <v>0</v>
      </c>
    </row>
    <row r="139" spans="1:14" ht="39.950000000000003" customHeight="1">
      <c r="A139" s="9">
        <v>2484</v>
      </c>
      <c r="B139" s="10" t="s">
        <v>257</v>
      </c>
      <c r="C139" s="9" t="s">
        <v>181</v>
      </c>
      <c r="D139" s="9" t="s">
        <v>192</v>
      </c>
      <c r="E139" s="9" t="s">
        <v>181</v>
      </c>
      <c r="F139" s="11">
        <f t="shared" si="38"/>
        <v>0</v>
      </c>
      <c r="G139" s="11">
        <v>0</v>
      </c>
      <c r="H139" s="11">
        <v>0</v>
      </c>
      <c r="I139" s="11">
        <f t="shared" si="39"/>
        <v>0</v>
      </c>
      <c r="J139" s="11">
        <v>0</v>
      </c>
      <c r="K139" s="11">
        <v>0</v>
      </c>
      <c r="L139" s="11">
        <f t="shared" si="40"/>
        <v>0</v>
      </c>
      <c r="M139" s="11">
        <v>0</v>
      </c>
      <c r="N139" s="11">
        <v>0</v>
      </c>
    </row>
    <row r="140" spans="1:14" ht="39.950000000000003" customHeight="1">
      <c r="A140" s="9">
        <v>2485</v>
      </c>
      <c r="B140" s="10" t="s">
        <v>258</v>
      </c>
      <c r="C140" s="9" t="s">
        <v>181</v>
      </c>
      <c r="D140" s="9" t="s">
        <v>192</v>
      </c>
      <c r="E140" s="9" t="s">
        <v>184</v>
      </c>
      <c r="F140" s="11">
        <f t="shared" si="38"/>
        <v>0</v>
      </c>
      <c r="G140" s="11">
        <v>0</v>
      </c>
      <c r="H140" s="11">
        <v>0</v>
      </c>
      <c r="I140" s="11">
        <f t="shared" si="39"/>
        <v>0</v>
      </c>
      <c r="J140" s="11">
        <v>0</v>
      </c>
      <c r="K140" s="11">
        <v>0</v>
      </c>
      <c r="L140" s="11">
        <f t="shared" si="40"/>
        <v>0</v>
      </c>
      <c r="M140" s="11">
        <v>0</v>
      </c>
      <c r="N140" s="11">
        <v>0</v>
      </c>
    </row>
    <row r="141" spans="1:14" ht="39.950000000000003" customHeight="1">
      <c r="A141" s="9">
        <v>2486</v>
      </c>
      <c r="B141" s="10" t="s">
        <v>259</v>
      </c>
      <c r="C141" s="9" t="s">
        <v>181</v>
      </c>
      <c r="D141" s="9" t="s">
        <v>192</v>
      </c>
      <c r="E141" s="9" t="s">
        <v>187</v>
      </c>
      <c r="F141" s="11">
        <f t="shared" si="38"/>
        <v>0</v>
      </c>
      <c r="G141" s="11">
        <v>0</v>
      </c>
      <c r="H141" s="11">
        <v>0</v>
      </c>
      <c r="I141" s="11">
        <f t="shared" si="39"/>
        <v>0</v>
      </c>
      <c r="J141" s="11">
        <v>0</v>
      </c>
      <c r="K141" s="11">
        <v>0</v>
      </c>
      <c r="L141" s="11">
        <f t="shared" si="40"/>
        <v>0</v>
      </c>
      <c r="M141" s="11">
        <v>0</v>
      </c>
      <c r="N141" s="11">
        <v>0</v>
      </c>
    </row>
    <row r="142" spans="1:14" ht="39.950000000000003" customHeight="1">
      <c r="A142" s="9">
        <v>2487</v>
      </c>
      <c r="B142" s="10" t="s">
        <v>260</v>
      </c>
      <c r="C142" s="9" t="s">
        <v>181</v>
      </c>
      <c r="D142" s="9" t="s">
        <v>192</v>
      </c>
      <c r="E142" s="9" t="s">
        <v>190</v>
      </c>
      <c r="F142" s="11">
        <f t="shared" si="38"/>
        <v>0</v>
      </c>
      <c r="G142" s="11">
        <v>0</v>
      </c>
      <c r="H142" s="11">
        <v>0</v>
      </c>
      <c r="I142" s="11">
        <f t="shared" si="39"/>
        <v>0</v>
      </c>
      <c r="J142" s="11">
        <v>0</v>
      </c>
      <c r="K142" s="11">
        <v>0</v>
      </c>
      <c r="L142" s="11">
        <f t="shared" si="40"/>
        <v>0</v>
      </c>
      <c r="M142" s="11">
        <v>0</v>
      </c>
      <c r="N142" s="11">
        <v>0</v>
      </c>
    </row>
    <row r="143" spans="1:14" ht="39.950000000000003" customHeight="1">
      <c r="A143" s="9">
        <v>2490</v>
      </c>
      <c r="B143" s="10" t="s">
        <v>261</v>
      </c>
      <c r="C143" s="9" t="s">
        <v>181</v>
      </c>
      <c r="D143" s="9" t="s">
        <v>262</v>
      </c>
      <c r="E143" s="9" t="s">
        <v>164</v>
      </c>
      <c r="F143" s="11">
        <f t="shared" ref="F143:N143" si="41">SUM(F145)</f>
        <v>-174959200</v>
      </c>
      <c r="G143" s="11">
        <f t="shared" si="41"/>
        <v>0</v>
      </c>
      <c r="H143" s="11">
        <f t="shared" si="41"/>
        <v>-174959200</v>
      </c>
      <c r="I143" s="11">
        <f t="shared" si="41"/>
        <v>-2454078000</v>
      </c>
      <c r="J143" s="11">
        <f t="shared" si="41"/>
        <v>0</v>
      </c>
      <c r="K143" s="11">
        <f t="shared" si="41"/>
        <v>-2454078000</v>
      </c>
      <c r="L143" s="11">
        <f t="shared" si="41"/>
        <v>-207082327</v>
      </c>
      <c r="M143" s="11">
        <f t="shared" si="41"/>
        <v>0</v>
      </c>
      <c r="N143" s="11">
        <f t="shared" si="41"/>
        <v>-207082327</v>
      </c>
    </row>
    <row r="144" spans="1:14" ht="39.950000000000003" customHeight="1">
      <c r="A144" s="9"/>
      <c r="B144" s="10" t="s">
        <v>167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 spans="1:14" ht="39.950000000000003" customHeight="1">
      <c r="A145" s="9">
        <v>2491</v>
      </c>
      <c r="B145" s="10" t="s">
        <v>261</v>
      </c>
      <c r="C145" s="9" t="s">
        <v>181</v>
      </c>
      <c r="D145" s="9" t="s">
        <v>262</v>
      </c>
      <c r="E145" s="9" t="s">
        <v>163</v>
      </c>
      <c r="F145" s="11">
        <f>SUM(G145,H145)</f>
        <v>-174959200</v>
      </c>
      <c r="G145" s="11">
        <v>0</v>
      </c>
      <c r="H145" s="11">
        <v>-174959200</v>
      </c>
      <c r="I145" s="11">
        <f>SUM(J145,K145)</f>
        <v>-2454078000</v>
      </c>
      <c r="J145" s="11">
        <v>0</v>
      </c>
      <c r="K145" s="11">
        <v>-2454078000</v>
      </c>
      <c r="L145" s="11">
        <f>SUM(M145,N145)</f>
        <v>-207082327</v>
      </c>
      <c r="M145" s="11">
        <v>0</v>
      </c>
      <c r="N145" s="11">
        <v>-207082327</v>
      </c>
    </row>
    <row r="146" spans="1:14" ht="39.950000000000003" customHeight="1">
      <c r="A146" s="9">
        <v>2500</v>
      </c>
      <c r="B146" s="10" t="s">
        <v>263</v>
      </c>
      <c r="C146" s="9" t="s">
        <v>184</v>
      </c>
      <c r="D146" s="9" t="s">
        <v>164</v>
      </c>
      <c r="E146" s="9" t="s">
        <v>164</v>
      </c>
      <c r="F146" s="11">
        <f t="shared" ref="F146:N146" si="42">SUM(F148,F151,F154,F157,F160,F163)</f>
        <v>698448800</v>
      </c>
      <c r="G146" s="11">
        <f t="shared" si="42"/>
        <v>682448800</v>
      </c>
      <c r="H146" s="11">
        <f t="shared" si="42"/>
        <v>16000000</v>
      </c>
      <c r="I146" s="11">
        <f t="shared" si="42"/>
        <v>786670700</v>
      </c>
      <c r="J146" s="11">
        <f t="shared" si="42"/>
        <v>687525000</v>
      </c>
      <c r="K146" s="11">
        <f t="shared" si="42"/>
        <v>99145700</v>
      </c>
      <c r="L146" s="11">
        <f t="shared" si="42"/>
        <v>303930791.60000002</v>
      </c>
      <c r="M146" s="11">
        <f t="shared" si="42"/>
        <v>301931311.60000002</v>
      </c>
      <c r="N146" s="11">
        <f t="shared" si="42"/>
        <v>1999480</v>
      </c>
    </row>
    <row r="147" spans="1:14" ht="39.950000000000003" customHeight="1">
      <c r="A147" s="9"/>
      <c r="B147" s="10" t="s">
        <v>165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1:14" ht="39.950000000000003" customHeight="1">
      <c r="A148" s="9">
        <v>2510</v>
      </c>
      <c r="B148" s="10" t="s">
        <v>264</v>
      </c>
      <c r="C148" s="9" t="s">
        <v>184</v>
      </c>
      <c r="D148" s="9" t="s">
        <v>163</v>
      </c>
      <c r="E148" s="9" t="s">
        <v>164</v>
      </c>
      <c r="F148" s="11">
        <f t="shared" ref="F148:N148" si="43">SUM(F150)</f>
        <v>555381000</v>
      </c>
      <c r="G148" s="11">
        <f t="shared" si="43"/>
        <v>546381000</v>
      </c>
      <c r="H148" s="11">
        <f t="shared" si="43"/>
        <v>9000000</v>
      </c>
      <c r="I148" s="11">
        <f t="shared" si="43"/>
        <v>551457200</v>
      </c>
      <c r="J148" s="11">
        <f t="shared" si="43"/>
        <v>549457200</v>
      </c>
      <c r="K148" s="11">
        <f t="shared" si="43"/>
        <v>2000000</v>
      </c>
      <c r="L148" s="11">
        <f t="shared" si="43"/>
        <v>250704831</v>
      </c>
      <c r="M148" s="11">
        <f t="shared" si="43"/>
        <v>249714831</v>
      </c>
      <c r="N148" s="11">
        <f t="shared" si="43"/>
        <v>990000</v>
      </c>
    </row>
    <row r="149" spans="1:14" ht="39.950000000000003" customHeight="1">
      <c r="A149" s="9"/>
      <c r="B149" s="10" t="s">
        <v>167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1:14" ht="39.950000000000003" customHeight="1">
      <c r="A150" s="9">
        <v>2511</v>
      </c>
      <c r="B150" s="10" t="s">
        <v>264</v>
      </c>
      <c r="C150" s="9" t="s">
        <v>184</v>
      </c>
      <c r="D150" s="9" t="s">
        <v>163</v>
      </c>
      <c r="E150" s="9" t="s">
        <v>163</v>
      </c>
      <c r="F150" s="11">
        <f>SUM(G150,H150)</f>
        <v>555381000</v>
      </c>
      <c r="G150" s="11">
        <v>546381000</v>
      </c>
      <c r="H150" s="11">
        <v>9000000</v>
      </c>
      <c r="I150" s="11">
        <f>SUM(J150,K150)</f>
        <v>551457200</v>
      </c>
      <c r="J150" s="11">
        <v>549457200</v>
      </c>
      <c r="K150" s="11">
        <v>2000000</v>
      </c>
      <c r="L150" s="11">
        <f>SUM(M150,N150)</f>
        <v>250704831</v>
      </c>
      <c r="M150" s="11">
        <v>249714831</v>
      </c>
      <c r="N150" s="11">
        <v>990000</v>
      </c>
    </row>
    <row r="151" spans="1:14" ht="39.950000000000003" customHeight="1">
      <c r="A151" s="9">
        <v>2520</v>
      </c>
      <c r="B151" s="10" t="s">
        <v>265</v>
      </c>
      <c r="C151" s="9" t="s">
        <v>184</v>
      </c>
      <c r="D151" s="9" t="s">
        <v>170</v>
      </c>
      <c r="E151" s="9" t="s">
        <v>164</v>
      </c>
      <c r="F151" s="11">
        <f t="shared" ref="F151:N151" si="44">SUM(F153)</f>
        <v>0</v>
      </c>
      <c r="G151" s="11">
        <f t="shared" si="44"/>
        <v>0</v>
      </c>
      <c r="H151" s="11">
        <f t="shared" si="44"/>
        <v>0</v>
      </c>
      <c r="I151" s="11">
        <f t="shared" si="44"/>
        <v>0</v>
      </c>
      <c r="J151" s="11">
        <f t="shared" si="44"/>
        <v>0</v>
      </c>
      <c r="K151" s="11">
        <f t="shared" si="44"/>
        <v>0</v>
      </c>
      <c r="L151" s="11">
        <f t="shared" si="44"/>
        <v>0</v>
      </c>
      <c r="M151" s="11">
        <f t="shared" si="44"/>
        <v>0</v>
      </c>
      <c r="N151" s="11">
        <f t="shared" si="44"/>
        <v>0</v>
      </c>
    </row>
    <row r="152" spans="1:14" ht="39.950000000000003" customHeight="1">
      <c r="A152" s="9"/>
      <c r="B152" s="10" t="s">
        <v>167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1:14" ht="39.950000000000003" customHeight="1">
      <c r="A153" s="9">
        <v>2521</v>
      </c>
      <c r="B153" s="10" t="s">
        <v>266</v>
      </c>
      <c r="C153" s="9" t="s">
        <v>184</v>
      </c>
      <c r="D153" s="9" t="s">
        <v>170</v>
      </c>
      <c r="E153" s="9" t="s">
        <v>163</v>
      </c>
      <c r="F153" s="11">
        <f>SUM(G153,H153)</f>
        <v>0</v>
      </c>
      <c r="G153" s="11">
        <v>0</v>
      </c>
      <c r="H153" s="11">
        <v>0</v>
      </c>
      <c r="I153" s="11">
        <f>SUM(J153,K153)</f>
        <v>0</v>
      </c>
      <c r="J153" s="11">
        <v>0</v>
      </c>
      <c r="K153" s="11">
        <v>0</v>
      </c>
      <c r="L153" s="11">
        <f>SUM(M153,N153)</f>
        <v>0</v>
      </c>
      <c r="M153" s="11">
        <v>0</v>
      </c>
      <c r="N153" s="11">
        <v>0</v>
      </c>
    </row>
    <row r="154" spans="1:14" ht="39.950000000000003" customHeight="1">
      <c r="A154" s="9">
        <v>2530</v>
      </c>
      <c r="B154" s="10" t="s">
        <v>267</v>
      </c>
      <c r="C154" s="9" t="s">
        <v>184</v>
      </c>
      <c r="D154" s="9" t="s">
        <v>172</v>
      </c>
      <c r="E154" s="9" t="s">
        <v>164</v>
      </c>
      <c r="F154" s="11">
        <f t="shared" ref="F154:N154" si="45">SUM(F156)</f>
        <v>0</v>
      </c>
      <c r="G154" s="11">
        <f t="shared" si="45"/>
        <v>0</v>
      </c>
      <c r="H154" s="11">
        <f t="shared" si="45"/>
        <v>0</v>
      </c>
      <c r="I154" s="11">
        <f t="shared" si="45"/>
        <v>0</v>
      </c>
      <c r="J154" s="11">
        <f t="shared" si="45"/>
        <v>0</v>
      </c>
      <c r="K154" s="11">
        <f t="shared" si="45"/>
        <v>0</v>
      </c>
      <c r="L154" s="11">
        <f t="shared" si="45"/>
        <v>0</v>
      </c>
      <c r="M154" s="11">
        <f t="shared" si="45"/>
        <v>0</v>
      </c>
      <c r="N154" s="11">
        <f t="shared" si="45"/>
        <v>0</v>
      </c>
    </row>
    <row r="155" spans="1:14" ht="39.950000000000003" customHeight="1">
      <c r="A155" s="9"/>
      <c r="B155" s="10" t="s">
        <v>167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1:14" ht="39.950000000000003" customHeight="1">
      <c r="A156" s="9">
        <v>2531</v>
      </c>
      <c r="B156" s="10" t="s">
        <v>267</v>
      </c>
      <c r="C156" s="9" t="s">
        <v>184</v>
      </c>
      <c r="D156" s="9" t="s">
        <v>172</v>
      </c>
      <c r="E156" s="9" t="s">
        <v>163</v>
      </c>
      <c r="F156" s="11">
        <f>SUM(G156,H156)</f>
        <v>0</v>
      </c>
      <c r="G156" s="11">
        <v>0</v>
      </c>
      <c r="H156" s="11">
        <v>0</v>
      </c>
      <c r="I156" s="11">
        <f>SUM(J156,K156)</f>
        <v>0</v>
      </c>
      <c r="J156" s="11">
        <v>0</v>
      </c>
      <c r="K156" s="11">
        <v>0</v>
      </c>
      <c r="L156" s="11">
        <f>SUM(M156,N156)</f>
        <v>0</v>
      </c>
      <c r="M156" s="11">
        <v>0</v>
      </c>
      <c r="N156" s="11">
        <v>0</v>
      </c>
    </row>
    <row r="157" spans="1:14" ht="39.950000000000003" customHeight="1">
      <c r="A157" s="9">
        <v>2540</v>
      </c>
      <c r="B157" s="10" t="s">
        <v>268</v>
      </c>
      <c r="C157" s="9" t="s">
        <v>184</v>
      </c>
      <c r="D157" s="9" t="s">
        <v>181</v>
      </c>
      <c r="E157" s="9" t="s">
        <v>164</v>
      </c>
      <c r="F157" s="11">
        <f t="shared" ref="F157:N157" si="46">SUM(F159)</f>
        <v>0</v>
      </c>
      <c r="G157" s="11">
        <f t="shared" si="46"/>
        <v>0</v>
      </c>
      <c r="H157" s="11">
        <f t="shared" si="46"/>
        <v>0</v>
      </c>
      <c r="I157" s="11">
        <f t="shared" si="46"/>
        <v>0</v>
      </c>
      <c r="J157" s="11">
        <f t="shared" si="46"/>
        <v>0</v>
      </c>
      <c r="K157" s="11">
        <f t="shared" si="46"/>
        <v>0</v>
      </c>
      <c r="L157" s="11">
        <f t="shared" si="46"/>
        <v>0</v>
      </c>
      <c r="M157" s="11">
        <f t="shared" si="46"/>
        <v>0</v>
      </c>
      <c r="N157" s="11">
        <f t="shared" si="46"/>
        <v>0</v>
      </c>
    </row>
    <row r="158" spans="1:14" ht="39.950000000000003" customHeight="1">
      <c r="A158" s="9"/>
      <c r="B158" s="10" t="s">
        <v>167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1:14" ht="39.950000000000003" customHeight="1">
      <c r="A159" s="9">
        <v>2541</v>
      </c>
      <c r="B159" s="10" t="s">
        <v>268</v>
      </c>
      <c r="C159" s="9" t="s">
        <v>184</v>
      </c>
      <c r="D159" s="9" t="s">
        <v>181</v>
      </c>
      <c r="E159" s="9" t="s">
        <v>163</v>
      </c>
      <c r="F159" s="11">
        <f>SUM(G159,H159)</f>
        <v>0</v>
      </c>
      <c r="G159" s="11">
        <v>0</v>
      </c>
      <c r="H159" s="11">
        <v>0</v>
      </c>
      <c r="I159" s="11">
        <f>SUM(J159,K159)</f>
        <v>0</v>
      </c>
      <c r="J159" s="11">
        <v>0</v>
      </c>
      <c r="K159" s="11">
        <v>0</v>
      </c>
      <c r="L159" s="11">
        <f>SUM(M159,N159)</f>
        <v>0</v>
      </c>
      <c r="M159" s="11">
        <v>0</v>
      </c>
      <c r="N159" s="11">
        <v>0</v>
      </c>
    </row>
    <row r="160" spans="1:14" ht="39.950000000000003" customHeight="1">
      <c r="A160" s="9">
        <v>2550</v>
      </c>
      <c r="B160" s="10" t="s">
        <v>269</v>
      </c>
      <c r="C160" s="9" t="s">
        <v>184</v>
      </c>
      <c r="D160" s="9" t="s">
        <v>184</v>
      </c>
      <c r="E160" s="9" t="s">
        <v>164</v>
      </c>
      <c r="F160" s="11">
        <f t="shared" ref="F160:N160" si="47">SUM(F162)</f>
        <v>0</v>
      </c>
      <c r="G160" s="11">
        <f t="shared" si="47"/>
        <v>0</v>
      </c>
      <c r="H160" s="11">
        <f t="shared" si="47"/>
        <v>0</v>
      </c>
      <c r="I160" s="11">
        <f t="shared" si="47"/>
        <v>0</v>
      </c>
      <c r="J160" s="11">
        <f t="shared" si="47"/>
        <v>0</v>
      </c>
      <c r="K160" s="11">
        <f t="shared" si="47"/>
        <v>0</v>
      </c>
      <c r="L160" s="11">
        <f t="shared" si="47"/>
        <v>0</v>
      </c>
      <c r="M160" s="11">
        <f t="shared" si="47"/>
        <v>0</v>
      </c>
      <c r="N160" s="11">
        <f t="shared" si="47"/>
        <v>0</v>
      </c>
    </row>
    <row r="161" spans="1:14" ht="39.950000000000003" customHeight="1">
      <c r="A161" s="9"/>
      <c r="B161" s="10" t="s">
        <v>167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1:14" ht="39.950000000000003" customHeight="1">
      <c r="A162" s="9">
        <v>2551</v>
      </c>
      <c r="B162" s="10" t="s">
        <v>269</v>
      </c>
      <c r="C162" s="9" t="s">
        <v>184</v>
      </c>
      <c r="D162" s="9" t="s">
        <v>184</v>
      </c>
      <c r="E162" s="9" t="s">
        <v>163</v>
      </c>
      <c r="F162" s="11">
        <f>SUM(G162,H162)</f>
        <v>0</v>
      </c>
      <c r="G162" s="11">
        <v>0</v>
      </c>
      <c r="H162" s="11">
        <v>0</v>
      </c>
      <c r="I162" s="11">
        <f>SUM(J162,K162)</f>
        <v>0</v>
      </c>
      <c r="J162" s="11">
        <v>0</v>
      </c>
      <c r="K162" s="11">
        <v>0</v>
      </c>
      <c r="L162" s="11">
        <f>SUM(M162,N162)</f>
        <v>0</v>
      </c>
      <c r="M162" s="11">
        <v>0</v>
      </c>
      <c r="N162" s="11">
        <v>0</v>
      </c>
    </row>
    <row r="163" spans="1:14" ht="39.950000000000003" customHeight="1">
      <c r="A163" s="9">
        <v>2560</v>
      </c>
      <c r="B163" s="10" t="s">
        <v>270</v>
      </c>
      <c r="C163" s="9" t="s">
        <v>184</v>
      </c>
      <c r="D163" s="9" t="s">
        <v>187</v>
      </c>
      <c r="E163" s="9" t="s">
        <v>164</v>
      </c>
      <c r="F163" s="11">
        <f t="shared" ref="F163:N163" si="48">SUM(F165)</f>
        <v>143067800</v>
      </c>
      <c r="G163" s="11">
        <f t="shared" si="48"/>
        <v>136067800</v>
      </c>
      <c r="H163" s="11">
        <f t="shared" si="48"/>
        <v>7000000</v>
      </c>
      <c r="I163" s="11">
        <f t="shared" si="48"/>
        <v>235213500</v>
      </c>
      <c r="J163" s="11">
        <f t="shared" si="48"/>
        <v>138067800</v>
      </c>
      <c r="K163" s="11">
        <f t="shared" si="48"/>
        <v>97145700</v>
      </c>
      <c r="L163" s="11">
        <f t="shared" si="48"/>
        <v>53225960.600000001</v>
      </c>
      <c r="M163" s="11">
        <f t="shared" si="48"/>
        <v>52216480.600000001</v>
      </c>
      <c r="N163" s="11">
        <f t="shared" si="48"/>
        <v>1009480</v>
      </c>
    </row>
    <row r="164" spans="1:14" ht="39.950000000000003" customHeight="1">
      <c r="A164" s="9"/>
      <c r="B164" s="10" t="s">
        <v>167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1:14" ht="39.950000000000003" customHeight="1">
      <c r="A165" s="9">
        <v>2561</v>
      </c>
      <c r="B165" s="10" t="s">
        <v>270</v>
      </c>
      <c r="C165" s="9" t="s">
        <v>184</v>
      </c>
      <c r="D165" s="9" t="s">
        <v>187</v>
      </c>
      <c r="E165" s="9" t="s">
        <v>163</v>
      </c>
      <c r="F165" s="11">
        <f>SUM(G165,H165)</f>
        <v>143067800</v>
      </c>
      <c r="G165" s="11">
        <v>136067800</v>
      </c>
      <c r="H165" s="11">
        <v>7000000</v>
      </c>
      <c r="I165" s="11">
        <f>SUM(J165,K165)</f>
        <v>235213500</v>
      </c>
      <c r="J165" s="11">
        <v>138067800</v>
      </c>
      <c r="K165" s="11">
        <v>97145700</v>
      </c>
      <c r="L165" s="11">
        <f>SUM(M165,N165)</f>
        <v>53225960.600000001</v>
      </c>
      <c r="M165" s="11">
        <v>52216480.600000001</v>
      </c>
      <c r="N165" s="11">
        <v>1009480</v>
      </c>
    </row>
    <row r="166" spans="1:14" ht="39.950000000000003" customHeight="1">
      <c r="A166" s="9">
        <v>2600</v>
      </c>
      <c r="B166" s="10" t="s">
        <v>271</v>
      </c>
      <c r="C166" s="9" t="s">
        <v>187</v>
      </c>
      <c r="D166" s="9" t="s">
        <v>164</v>
      </c>
      <c r="E166" s="9" t="s">
        <v>164</v>
      </c>
      <c r="F166" s="11">
        <f t="shared" ref="F166:N166" si="49">SUM(F168,F171,F174,F177,F180,F183)</f>
        <v>514819700</v>
      </c>
      <c r="G166" s="11">
        <f t="shared" si="49"/>
        <v>332635800</v>
      </c>
      <c r="H166" s="11">
        <f t="shared" si="49"/>
        <v>182183900</v>
      </c>
      <c r="I166" s="11">
        <f t="shared" si="49"/>
        <v>2029772355</v>
      </c>
      <c r="J166" s="11">
        <f t="shared" si="49"/>
        <v>351767055</v>
      </c>
      <c r="K166" s="11">
        <f t="shared" si="49"/>
        <v>1678005300</v>
      </c>
      <c r="L166" s="11">
        <f t="shared" si="49"/>
        <v>717869752.70000005</v>
      </c>
      <c r="M166" s="11">
        <f t="shared" si="49"/>
        <v>150557743</v>
      </c>
      <c r="N166" s="11">
        <f t="shared" si="49"/>
        <v>567312009.70000005</v>
      </c>
    </row>
    <row r="167" spans="1:14" ht="39.950000000000003" customHeight="1">
      <c r="A167" s="9"/>
      <c r="B167" s="10" t="s">
        <v>167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1:14" ht="39.950000000000003" customHeight="1">
      <c r="A168" s="9">
        <v>2610</v>
      </c>
      <c r="B168" s="10" t="s">
        <v>272</v>
      </c>
      <c r="C168" s="9" t="s">
        <v>187</v>
      </c>
      <c r="D168" s="9" t="s">
        <v>163</v>
      </c>
      <c r="E168" s="9" t="s">
        <v>164</v>
      </c>
      <c r="F168" s="11">
        <f t="shared" ref="F168:N168" si="50">SUM(F170)</f>
        <v>0</v>
      </c>
      <c r="G168" s="11">
        <f t="shared" si="50"/>
        <v>0</v>
      </c>
      <c r="H168" s="11">
        <f t="shared" si="50"/>
        <v>0</v>
      </c>
      <c r="I168" s="11">
        <f t="shared" si="50"/>
        <v>0</v>
      </c>
      <c r="J168" s="11">
        <f t="shared" si="50"/>
        <v>0</v>
      </c>
      <c r="K168" s="11">
        <f t="shared" si="50"/>
        <v>0</v>
      </c>
      <c r="L168" s="11">
        <f t="shared" si="50"/>
        <v>0</v>
      </c>
      <c r="M168" s="11">
        <f t="shared" si="50"/>
        <v>0</v>
      </c>
      <c r="N168" s="11">
        <f t="shared" si="50"/>
        <v>0</v>
      </c>
    </row>
    <row r="169" spans="1:14" ht="39.950000000000003" customHeight="1">
      <c r="A169" s="9"/>
      <c r="B169" s="10" t="s">
        <v>167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1:14" ht="39.950000000000003" customHeight="1">
      <c r="A170" s="9">
        <v>2611</v>
      </c>
      <c r="B170" s="10" t="s">
        <v>272</v>
      </c>
      <c r="C170" s="9" t="s">
        <v>187</v>
      </c>
      <c r="D170" s="9" t="s">
        <v>163</v>
      </c>
      <c r="E170" s="9" t="s">
        <v>163</v>
      </c>
      <c r="F170" s="11">
        <f>SUM(G170,H170)</f>
        <v>0</v>
      </c>
      <c r="G170" s="11">
        <v>0</v>
      </c>
      <c r="H170" s="11">
        <v>0</v>
      </c>
      <c r="I170" s="11">
        <f>SUM(J170,K170)</f>
        <v>0</v>
      </c>
      <c r="J170" s="11">
        <v>0</v>
      </c>
      <c r="K170" s="11">
        <v>0</v>
      </c>
      <c r="L170" s="11">
        <f>SUM(M170,N170)</f>
        <v>0</v>
      </c>
      <c r="M170" s="11">
        <v>0</v>
      </c>
      <c r="N170" s="11">
        <v>0</v>
      </c>
    </row>
    <row r="171" spans="1:14" ht="39.950000000000003" customHeight="1">
      <c r="A171" s="9">
        <v>2620</v>
      </c>
      <c r="B171" s="10" t="s">
        <v>273</v>
      </c>
      <c r="C171" s="9" t="s">
        <v>187</v>
      </c>
      <c r="D171" s="9" t="s">
        <v>170</v>
      </c>
      <c r="E171" s="9" t="s">
        <v>164</v>
      </c>
      <c r="F171" s="11">
        <f t="shared" ref="F171:N171" si="51">SUM(F173)</f>
        <v>0</v>
      </c>
      <c r="G171" s="11">
        <f t="shared" si="51"/>
        <v>0</v>
      </c>
      <c r="H171" s="11">
        <f t="shared" si="51"/>
        <v>0</v>
      </c>
      <c r="I171" s="11">
        <f t="shared" si="51"/>
        <v>0</v>
      </c>
      <c r="J171" s="11">
        <f t="shared" si="51"/>
        <v>0</v>
      </c>
      <c r="K171" s="11">
        <f t="shared" si="51"/>
        <v>0</v>
      </c>
      <c r="L171" s="11">
        <f t="shared" si="51"/>
        <v>0</v>
      </c>
      <c r="M171" s="11">
        <f t="shared" si="51"/>
        <v>0</v>
      </c>
      <c r="N171" s="11">
        <f t="shared" si="51"/>
        <v>0</v>
      </c>
    </row>
    <row r="172" spans="1:14" ht="39.950000000000003" customHeight="1">
      <c r="A172" s="9"/>
      <c r="B172" s="10" t="s">
        <v>167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1:14" ht="39.950000000000003" customHeight="1">
      <c r="A173" s="9">
        <v>2621</v>
      </c>
      <c r="B173" s="10" t="s">
        <v>273</v>
      </c>
      <c r="C173" s="9" t="s">
        <v>187</v>
      </c>
      <c r="D173" s="9" t="s">
        <v>170</v>
      </c>
      <c r="E173" s="9" t="s">
        <v>163</v>
      </c>
      <c r="F173" s="11">
        <f>SUM(G173,H173)</f>
        <v>0</v>
      </c>
      <c r="G173" s="11">
        <v>0</v>
      </c>
      <c r="H173" s="11">
        <v>0</v>
      </c>
      <c r="I173" s="11">
        <f>SUM(J173,K173)</f>
        <v>0</v>
      </c>
      <c r="J173" s="11">
        <v>0</v>
      </c>
      <c r="K173" s="11">
        <v>0</v>
      </c>
      <c r="L173" s="11">
        <f>SUM(M173,N173)</f>
        <v>0</v>
      </c>
      <c r="M173" s="11">
        <v>0</v>
      </c>
      <c r="N173" s="11">
        <v>0</v>
      </c>
    </row>
    <row r="174" spans="1:14" ht="39.950000000000003" customHeight="1">
      <c r="A174" s="9">
        <v>2630</v>
      </c>
      <c r="B174" s="10" t="s">
        <v>274</v>
      </c>
      <c r="C174" s="9" t="s">
        <v>187</v>
      </c>
      <c r="D174" s="9" t="s">
        <v>172</v>
      </c>
      <c r="E174" s="9" t="s">
        <v>164</v>
      </c>
      <c r="F174" s="11">
        <f t="shared" ref="F174:N174" si="52">SUM(F176)</f>
        <v>0</v>
      </c>
      <c r="G174" s="11">
        <f t="shared" si="52"/>
        <v>0</v>
      </c>
      <c r="H174" s="11">
        <f t="shared" si="52"/>
        <v>0</v>
      </c>
      <c r="I174" s="11">
        <f t="shared" si="52"/>
        <v>0</v>
      </c>
      <c r="J174" s="11">
        <f t="shared" si="52"/>
        <v>0</v>
      </c>
      <c r="K174" s="11">
        <f t="shared" si="52"/>
        <v>0</v>
      </c>
      <c r="L174" s="11">
        <f t="shared" si="52"/>
        <v>0</v>
      </c>
      <c r="M174" s="11">
        <f t="shared" si="52"/>
        <v>0</v>
      </c>
      <c r="N174" s="11">
        <f t="shared" si="52"/>
        <v>0</v>
      </c>
    </row>
    <row r="175" spans="1:14" ht="39.950000000000003" customHeight="1">
      <c r="A175" s="9"/>
      <c r="B175" s="10" t="s">
        <v>167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1:14" ht="39.950000000000003" customHeight="1">
      <c r="A176" s="9">
        <v>2631</v>
      </c>
      <c r="B176" s="10" t="s">
        <v>274</v>
      </c>
      <c r="C176" s="9" t="s">
        <v>187</v>
      </c>
      <c r="D176" s="9" t="s">
        <v>172</v>
      </c>
      <c r="E176" s="9" t="s">
        <v>163</v>
      </c>
      <c r="F176" s="11">
        <f>SUM(G176,H176)</f>
        <v>0</v>
      </c>
      <c r="G176" s="11">
        <v>0</v>
      </c>
      <c r="H176" s="11">
        <v>0</v>
      </c>
      <c r="I176" s="11">
        <f>SUM(J176,K176)</f>
        <v>0</v>
      </c>
      <c r="J176" s="11">
        <v>0</v>
      </c>
      <c r="K176" s="11">
        <v>0</v>
      </c>
      <c r="L176" s="11">
        <f>SUM(M176,N176)</f>
        <v>0</v>
      </c>
      <c r="M176" s="11">
        <v>0</v>
      </c>
      <c r="N176" s="11">
        <v>0</v>
      </c>
    </row>
    <row r="177" spans="1:14" ht="39.950000000000003" customHeight="1">
      <c r="A177" s="9">
        <v>2640</v>
      </c>
      <c r="B177" s="10" t="s">
        <v>275</v>
      </c>
      <c r="C177" s="9" t="s">
        <v>187</v>
      </c>
      <c r="D177" s="9" t="s">
        <v>181</v>
      </c>
      <c r="E177" s="9" t="s">
        <v>164</v>
      </c>
      <c r="F177" s="11">
        <f t="shared" ref="F177:N177" si="53">SUM(F179)</f>
        <v>173400000</v>
      </c>
      <c r="G177" s="11">
        <f t="shared" si="53"/>
        <v>155000000</v>
      </c>
      <c r="H177" s="11">
        <f t="shared" si="53"/>
        <v>18400000</v>
      </c>
      <c r="I177" s="11">
        <f t="shared" si="53"/>
        <v>174956355</v>
      </c>
      <c r="J177" s="11">
        <f t="shared" si="53"/>
        <v>168556355</v>
      </c>
      <c r="K177" s="11">
        <f t="shared" si="53"/>
        <v>6400000</v>
      </c>
      <c r="L177" s="11">
        <f t="shared" si="53"/>
        <v>79008386.599999994</v>
      </c>
      <c r="M177" s="11">
        <f t="shared" si="53"/>
        <v>78312060.599999994</v>
      </c>
      <c r="N177" s="11">
        <f t="shared" si="53"/>
        <v>696326</v>
      </c>
    </row>
    <row r="178" spans="1:14" ht="39.950000000000003" customHeight="1">
      <c r="A178" s="9"/>
      <c r="B178" s="10" t="s">
        <v>167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spans="1:14" ht="39.950000000000003" customHeight="1">
      <c r="A179" s="9">
        <v>2641</v>
      </c>
      <c r="B179" s="10" t="s">
        <v>275</v>
      </c>
      <c r="C179" s="9" t="s">
        <v>187</v>
      </c>
      <c r="D179" s="9" t="s">
        <v>181</v>
      </c>
      <c r="E179" s="9" t="s">
        <v>163</v>
      </c>
      <c r="F179" s="11">
        <f>SUM(G179,H179)</f>
        <v>173400000</v>
      </c>
      <c r="G179" s="11">
        <v>155000000</v>
      </c>
      <c r="H179" s="11">
        <v>18400000</v>
      </c>
      <c r="I179" s="11">
        <f>SUM(J179,K179)</f>
        <v>174956355</v>
      </c>
      <c r="J179" s="11">
        <v>168556355</v>
      </c>
      <c r="K179" s="11">
        <v>6400000</v>
      </c>
      <c r="L179" s="11">
        <f>SUM(M179,N179)</f>
        <v>79008386.599999994</v>
      </c>
      <c r="M179" s="11">
        <v>78312060.599999994</v>
      </c>
      <c r="N179" s="11">
        <v>696326</v>
      </c>
    </row>
    <row r="180" spans="1:14" ht="39.950000000000003" customHeight="1">
      <c r="A180" s="9">
        <v>2650</v>
      </c>
      <c r="B180" s="10" t="s">
        <v>276</v>
      </c>
      <c r="C180" s="9" t="s">
        <v>187</v>
      </c>
      <c r="D180" s="9" t="s">
        <v>184</v>
      </c>
      <c r="E180" s="9" t="s">
        <v>164</v>
      </c>
      <c r="F180" s="11">
        <f t="shared" ref="F180:N180" si="54">SUM(F182)</f>
        <v>0</v>
      </c>
      <c r="G180" s="11">
        <f t="shared" si="54"/>
        <v>0</v>
      </c>
      <c r="H180" s="11">
        <f t="shared" si="54"/>
        <v>0</v>
      </c>
      <c r="I180" s="11">
        <f t="shared" si="54"/>
        <v>0</v>
      </c>
      <c r="J180" s="11">
        <f t="shared" si="54"/>
        <v>0</v>
      </c>
      <c r="K180" s="11">
        <f t="shared" si="54"/>
        <v>0</v>
      </c>
      <c r="L180" s="11">
        <f t="shared" si="54"/>
        <v>0</v>
      </c>
      <c r="M180" s="11">
        <f t="shared" si="54"/>
        <v>0</v>
      </c>
      <c r="N180" s="11">
        <f t="shared" si="54"/>
        <v>0</v>
      </c>
    </row>
    <row r="181" spans="1:14" ht="39.950000000000003" customHeight="1">
      <c r="A181" s="9"/>
      <c r="B181" s="10" t="s">
        <v>167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1:14" ht="39.950000000000003" customHeight="1">
      <c r="A182" s="9">
        <v>2651</v>
      </c>
      <c r="B182" s="10" t="s">
        <v>276</v>
      </c>
      <c r="C182" s="9" t="s">
        <v>187</v>
      </c>
      <c r="D182" s="9" t="s">
        <v>184</v>
      </c>
      <c r="E182" s="9" t="s">
        <v>163</v>
      </c>
      <c r="F182" s="11">
        <f>SUM(G182,H182)</f>
        <v>0</v>
      </c>
      <c r="G182" s="11">
        <v>0</v>
      </c>
      <c r="H182" s="11">
        <v>0</v>
      </c>
      <c r="I182" s="11">
        <f>SUM(J182,K182)</f>
        <v>0</v>
      </c>
      <c r="J182" s="11">
        <v>0</v>
      </c>
      <c r="K182" s="11">
        <v>0</v>
      </c>
      <c r="L182" s="11">
        <f>SUM(M182,N182)</f>
        <v>0</v>
      </c>
      <c r="M182" s="11">
        <v>0</v>
      </c>
      <c r="N182" s="11">
        <v>0</v>
      </c>
    </row>
    <row r="183" spans="1:14" ht="39.950000000000003" customHeight="1">
      <c r="A183" s="9">
        <v>2660</v>
      </c>
      <c r="B183" s="10" t="s">
        <v>277</v>
      </c>
      <c r="C183" s="9" t="s">
        <v>187</v>
      </c>
      <c r="D183" s="9" t="s">
        <v>187</v>
      </c>
      <c r="E183" s="9" t="s">
        <v>164</v>
      </c>
      <c r="F183" s="11">
        <f t="shared" ref="F183:N183" si="55">SUM(F185)</f>
        <v>341419700</v>
      </c>
      <c r="G183" s="11">
        <f t="shared" si="55"/>
        <v>177635800</v>
      </c>
      <c r="H183" s="11">
        <f t="shared" si="55"/>
        <v>163783900</v>
      </c>
      <c r="I183" s="11">
        <f t="shared" si="55"/>
        <v>1854816000</v>
      </c>
      <c r="J183" s="11">
        <f t="shared" si="55"/>
        <v>183210700</v>
      </c>
      <c r="K183" s="11">
        <f t="shared" si="55"/>
        <v>1671605300</v>
      </c>
      <c r="L183" s="11">
        <f t="shared" si="55"/>
        <v>638861366.10000002</v>
      </c>
      <c r="M183" s="11">
        <f t="shared" si="55"/>
        <v>72245682.400000006</v>
      </c>
      <c r="N183" s="11">
        <f t="shared" si="55"/>
        <v>566615683.70000005</v>
      </c>
    </row>
    <row r="184" spans="1:14" ht="39.950000000000003" customHeight="1">
      <c r="A184" s="9"/>
      <c r="B184" s="10" t="s">
        <v>167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spans="1:14" ht="39.950000000000003" customHeight="1">
      <c r="A185" s="9">
        <v>2661</v>
      </c>
      <c r="B185" s="10" t="s">
        <v>277</v>
      </c>
      <c r="C185" s="9" t="s">
        <v>187</v>
      </c>
      <c r="D185" s="9" t="s">
        <v>187</v>
      </c>
      <c r="E185" s="9" t="s">
        <v>163</v>
      </c>
      <c r="F185" s="11">
        <f>SUM(G185,H185)</f>
        <v>341419700</v>
      </c>
      <c r="G185" s="11">
        <v>177635800</v>
      </c>
      <c r="H185" s="11">
        <v>163783900</v>
      </c>
      <c r="I185" s="11">
        <f>SUM(J185,K185)</f>
        <v>1854816000</v>
      </c>
      <c r="J185" s="11">
        <v>183210700</v>
      </c>
      <c r="K185" s="11">
        <v>1671605300</v>
      </c>
      <c r="L185" s="11">
        <f>SUM(M185,N185)</f>
        <v>638861366.10000002</v>
      </c>
      <c r="M185" s="11">
        <v>72245682.400000006</v>
      </c>
      <c r="N185" s="11">
        <v>566615683.70000005</v>
      </c>
    </row>
    <row r="186" spans="1:14" ht="39.950000000000003" customHeight="1">
      <c r="A186" s="9">
        <v>2700</v>
      </c>
      <c r="B186" s="10" t="s">
        <v>278</v>
      </c>
      <c r="C186" s="9" t="s">
        <v>190</v>
      </c>
      <c r="D186" s="9" t="s">
        <v>164</v>
      </c>
      <c r="E186" s="9" t="s">
        <v>164</v>
      </c>
      <c r="F186" s="11">
        <f t="shared" ref="F186:N186" si="56">SUM(F188,F193,F199,F205,F208,F211)</f>
        <v>0</v>
      </c>
      <c r="G186" s="11">
        <f t="shared" si="56"/>
        <v>0</v>
      </c>
      <c r="H186" s="11">
        <f t="shared" si="56"/>
        <v>0</v>
      </c>
      <c r="I186" s="11">
        <f t="shared" si="56"/>
        <v>0</v>
      </c>
      <c r="J186" s="11">
        <f t="shared" si="56"/>
        <v>0</v>
      </c>
      <c r="K186" s="11">
        <f t="shared" si="56"/>
        <v>0</v>
      </c>
      <c r="L186" s="11">
        <f t="shared" si="56"/>
        <v>0</v>
      </c>
      <c r="M186" s="11">
        <f t="shared" si="56"/>
        <v>0</v>
      </c>
      <c r="N186" s="11">
        <f t="shared" si="56"/>
        <v>0</v>
      </c>
    </row>
    <row r="187" spans="1:14" ht="39.950000000000003" customHeight="1">
      <c r="A187" s="9"/>
      <c r="B187" s="10" t="s">
        <v>167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1:14" ht="39.950000000000003" customHeight="1">
      <c r="A188" s="9">
        <v>2710</v>
      </c>
      <c r="B188" s="10" t="s">
        <v>279</v>
      </c>
      <c r="C188" s="9" t="s">
        <v>190</v>
      </c>
      <c r="D188" s="9" t="s">
        <v>163</v>
      </c>
      <c r="E188" s="9" t="s">
        <v>164</v>
      </c>
      <c r="F188" s="11">
        <f t="shared" ref="F188:N188" si="57">SUM(F190:F192)</f>
        <v>0</v>
      </c>
      <c r="G188" s="11">
        <f t="shared" si="57"/>
        <v>0</v>
      </c>
      <c r="H188" s="11">
        <f t="shared" si="57"/>
        <v>0</v>
      </c>
      <c r="I188" s="11">
        <f t="shared" si="57"/>
        <v>0</v>
      </c>
      <c r="J188" s="11">
        <f t="shared" si="57"/>
        <v>0</v>
      </c>
      <c r="K188" s="11">
        <f t="shared" si="57"/>
        <v>0</v>
      </c>
      <c r="L188" s="11">
        <f t="shared" si="57"/>
        <v>0</v>
      </c>
      <c r="M188" s="11">
        <f t="shared" si="57"/>
        <v>0</v>
      </c>
      <c r="N188" s="11">
        <f t="shared" si="57"/>
        <v>0</v>
      </c>
    </row>
    <row r="189" spans="1:14" ht="39.950000000000003" customHeight="1">
      <c r="A189" s="9"/>
      <c r="B189" s="10" t="s">
        <v>167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1:14" ht="39.950000000000003" customHeight="1">
      <c r="A190" s="9">
        <v>2711</v>
      </c>
      <c r="B190" s="10" t="s">
        <v>280</v>
      </c>
      <c r="C190" s="9" t="s">
        <v>190</v>
      </c>
      <c r="D190" s="9" t="s">
        <v>163</v>
      </c>
      <c r="E190" s="9" t="s">
        <v>163</v>
      </c>
      <c r="F190" s="11">
        <f>SUM(G190,H190)</f>
        <v>0</v>
      </c>
      <c r="G190" s="11">
        <v>0</v>
      </c>
      <c r="H190" s="11">
        <v>0</v>
      </c>
      <c r="I190" s="11">
        <f>SUM(J190,K190)</f>
        <v>0</v>
      </c>
      <c r="J190" s="11">
        <v>0</v>
      </c>
      <c r="K190" s="11">
        <v>0</v>
      </c>
      <c r="L190" s="11">
        <f>SUM(M190,N190)</f>
        <v>0</v>
      </c>
      <c r="M190" s="11">
        <v>0</v>
      </c>
      <c r="N190" s="11">
        <v>0</v>
      </c>
    </row>
    <row r="191" spans="1:14" ht="39.950000000000003" customHeight="1">
      <c r="A191" s="9">
        <v>2712</v>
      </c>
      <c r="B191" s="10" t="s">
        <v>281</v>
      </c>
      <c r="C191" s="9" t="s">
        <v>190</v>
      </c>
      <c r="D191" s="9" t="s">
        <v>163</v>
      </c>
      <c r="E191" s="9" t="s">
        <v>170</v>
      </c>
      <c r="F191" s="11">
        <f>SUM(G191,H191)</f>
        <v>0</v>
      </c>
      <c r="G191" s="11">
        <v>0</v>
      </c>
      <c r="H191" s="11">
        <v>0</v>
      </c>
      <c r="I191" s="11">
        <f>SUM(J191,K191)</f>
        <v>0</v>
      </c>
      <c r="J191" s="11">
        <v>0</v>
      </c>
      <c r="K191" s="11">
        <v>0</v>
      </c>
      <c r="L191" s="11">
        <f>SUM(M191,N191)</f>
        <v>0</v>
      </c>
      <c r="M191" s="11">
        <v>0</v>
      </c>
      <c r="N191" s="11">
        <v>0</v>
      </c>
    </row>
    <row r="192" spans="1:14" ht="39.950000000000003" customHeight="1">
      <c r="A192" s="9">
        <v>2713</v>
      </c>
      <c r="B192" s="10" t="s">
        <v>282</v>
      </c>
      <c r="C192" s="9" t="s">
        <v>190</v>
      </c>
      <c r="D192" s="9" t="s">
        <v>163</v>
      </c>
      <c r="E192" s="9" t="s">
        <v>172</v>
      </c>
      <c r="F192" s="11">
        <f>SUM(G192,H192)</f>
        <v>0</v>
      </c>
      <c r="G192" s="11">
        <v>0</v>
      </c>
      <c r="H192" s="11">
        <v>0</v>
      </c>
      <c r="I192" s="11">
        <f>SUM(J192,K192)</f>
        <v>0</v>
      </c>
      <c r="J192" s="11">
        <v>0</v>
      </c>
      <c r="K192" s="11">
        <v>0</v>
      </c>
      <c r="L192" s="11">
        <f>SUM(M192,N192)</f>
        <v>0</v>
      </c>
      <c r="M192" s="11">
        <v>0</v>
      </c>
      <c r="N192" s="11">
        <v>0</v>
      </c>
    </row>
    <row r="193" spans="1:14" ht="39.950000000000003" customHeight="1">
      <c r="A193" s="9">
        <v>2720</v>
      </c>
      <c r="B193" s="10" t="s">
        <v>283</v>
      </c>
      <c r="C193" s="9" t="s">
        <v>190</v>
      </c>
      <c r="D193" s="9" t="s">
        <v>170</v>
      </c>
      <c r="E193" s="9" t="s">
        <v>164</v>
      </c>
      <c r="F193" s="11">
        <f t="shared" ref="F193:N193" si="58">SUM(F195:F198)</f>
        <v>0</v>
      </c>
      <c r="G193" s="11">
        <f t="shared" si="58"/>
        <v>0</v>
      </c>
      <c r="H193" s="11">
        <f t="shared" si="58"/>
        <v>0</v>
      </c>
      <c r="I193" s="11">
        <f t="shared" si="58"/>
        <v>0</v>
      </c>
      <c r="J193" s="11">
        <f t="shared" si="58"/>
        <v>0</v>
      </c>
      <c r="K193" s="11">
        <f t="shared" si="58"/>
        <v>0</v>
      </c>
      <c r="L193" s="11">
        <f t="shared" si="58"/>
        <v>0</v>
      </c>
      <c r="M193" s="11">
        <f t="shared" si="58"/>
        <v>0</v>
      </c>
      <c r="N193" s="11">
        <f t="shared" si="58"/>
        <v>0</v>
      </c>
    </row>
    <row r="194" spans="1:14" ht="39.950000000000003" customHeight="1">
      <c r="A194" s="9"/>
      <c r="B194" s="10" t="s">
        <v>167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1:14" ht="39.950000000000003" customHeight="1">
      <c r="A195" s="9">
        <v>2721</v>
      </c>
      <c r="B195" s="10" t="s">
        <v>284</v>
      </c>
      <c r="C195" s="9" t="s">
        <v>190</v>
      </c>
      <c r="D195" s="9" t="s">
        <v>170</v>
      </c>
      <c r="E195" s="9" t="s">
        <v>163</v>
      </c>
      <c r="F195" s="11">
        <f>SUM(G195,H195)</f>
        <v>0</v>
      </c>
      <c r="G195" s="11">
        <v>0</v>
      </c>
      <c r="H195" s="11">
        <v>0</v>
      </c>
      <c r="I195" s="11">
        <f>SUM(J195,K195)</f>
        <v>0</v>
      </c>
      <c r="J195" s="11">
        <v>0</v>
      </c>
      <c r="K195" s="11">
        <v>0</v>
      </c>
      <c r="L195" s="11">
        <f>SUM(M195,N195)</f>
        <v>0</v>
      </c>
      <c r="M195" s="11">
        <v>0</v>
      </c>
      <c r="N195" s="11">
        <v>0</v>
      </c>
    </row>
    <row r="196" spans="1:14" ht="39.950000000000003" customHeight="1">
      <c r="A196" s="9">
        <v>2722</v>
      </c>
      <c r="B196" s="10" t="s">
        <v>285</v>
      </c>
      <c r="C196" s="9" t="s">
        <v>190</v>
      </c>
      <c r="D196" s="9" t="s">
        <v>170</v>
      </c>
      <c r="E196" s="9" t="s">
        <v>170</v>
      </c>
      <c r="F196" s="11">
        <f>SUM(G196,H196)</f>
        <v>0</v>
      </c>
      <c r="G196" s="11">
        <v>0</v>
      </c>
      <c r="H196" s="11">
        <v>0</v>
      </c>
      <c r="I196" s="11">
        <f>SUM(J196,K196)</f>
        <v>0</v>
      </c>
      <c r="J196" s="11">
        <v>0</v>
      </c>
      <c r="K196" s="11">
        <v>0</v>
      </c>
      <c r="L196" s="11">
        <f>SUM(M196,N196)</f>
        <v>0</v>
      </c>
      <c r="M196" s="11">
        <v>0</v>
      </c>
      <c r="N196" s="11">
        <v>0</v>
      </c>
    </row>
    <row r="197" spans="1:14" ht="39.950000000000003" customHeight="1">
      <c r="A197" s="9">
        <v>2723</v>
      </c>
      <c r="B197" s="10" t="s">
        <v>286</v>
      </c>
      <c r="C197" s="9" t="s">
        <v>190</v>
      </c>
      <c r="D197" s="9" t="s">
        <v>170</v>
      </c>
      <c r="E197" s="9" t="s">
        <v>172</v>
      </c>
      <c r="F197" s="11">
        <f>SUM(G197,H197)</f>
        <v>0</v>
      </c>
      <c r="G197" s="11">
        <v>0</v>
      </c>
      <c r="H197" s="11">
        <v>0</v>
      </c>
      <c r="I197" s="11">
        <f>SUM(J197,K197)</f>
        <v>0</v>
      </c>
      <c r="J197" s="11">
        <v>0</v>
      </c>
      <c r="K197" s="11">
        <v>0</v>
      </c>
      <c r="L197" s="11">
        <f>SUM(M197,N197)</f>
        <v>0</v>
      </c>
      <c r="M197" s="11">
        <v>0</v>
      </c>
      <c r="N197" s="11">
        <v>0</v>
      </c>
    </row>
    <row r="198" spans="1:14" ht="39.950000000000003" customHeight="1">
      <c r="A198" s="9">
        <v>2724</v>
      </c>
      <c r="B198" s="10" t="s">
        <v>287</v>
      </c>
      <c r="C198" s="9" t="s">
        <v>190</v>
      </c>
      <c r="D198" s="9" t="s">
        <v>170</v>
      </c>
      <c r="E198" s="9" t="s">
        <v>181</v>
      </c>
      <c r="F198" s="11">
        <f>SUM(G198,H198)</f>
        <v>0</v>
      </c>
      <c r="G198" s="11">
        <v>0</v>
      </c>
      <c r="H198" s="11">
        <v>0</v>
      </c>
      <c r="I198" s="11">
        <f>SUM(J198,K198)</f>
        <v>0</v>
      </c>
      <c r="J198" s="11">
        <v>0</v>
      </c>
      <c r="K198" s="11">
        <v>0</v>
      </c>
      <c r="L198" s="11">
        <f>SUM(M198,N198)</f>
        <v>0</v>
      </c>
      <c r="M198" s="11">
        <v>0</v>
      </c>
      <c r="N198" s="11">
        <v>0</v>
      </c>
    </row>
    <row r="199" spans="1:14" ht="39.950000000000003" customHeight="1">
      <c r="A199" s="9">
        <v>2730</v>
      </c>
      <c r="B199" s="10" t="s">
        <v>288</v>
      </c>
      <c r="C199" s="9" t="s">
        <v>190</v>
      </c>
      <c r="D199" s="9" t="s">
        <v>172</v>
      </c>
      <c r="E199" s="9" t="s">
        <v>164</v>
      </c>
      <c r="F199" s="11">
        <f t="shared" ref="F199:N199" si="59">SUM(F201:F204)</f>
        <v>0</v>
      </c>
      <c r="G199" s="11">
        <f t="shared" si="59"/>
        <v>0</v>
      </c>
      <c r="H199" s="11">
        <f t="shared" si="59"/>
        <v>0</v>
      </c>
      <c r="I199" s="11">
        <f t="shared" si="59"/>
        <v>0</v>
      </c>
      <c r="J199" s="11">
        <f t="shared" si="59"/>
        <v>0</v>
      </c>
      <c r="K199" s="11">
        <f t="shared" si="59"/>
        <v>0</v>
      </c>
      <c r="L199" s="11">
        <f t="shared" si="59"/>
        <v>0</v>
      </c>
      <c r="M199" s="11">
        <f t="shared" si="59"/>
        <v>0</v>
      </c>
      <c r="N199" s="11">
        <f t="shared" si="59"/>
        <v>0</v>
      </c>
    </row>
    <row r="200" spans="1:14" ht="39.950000000000003" customHeight="1">
      <c r="A200" s="9"/>
      <c r="B200" s="10" t="s">
        <v>167</v>
      </c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1:14" ht="39.950000000000003" customHeight="1">
      <c r="A201" s="9">
        <v>2731</v>
      </c>
      <c r="B201" s="10" t="s">
        <v>289</v>
      </c>
      <c r="C201" s="9" t="s">
        <v>190</v>
      </c>
      <c r="D201" s="9" t="s">
        <v>172</v>
      </c>
      <c r="E201" s="9" t="s">
        <v>163</v>
      </c>
      <c r="F201" s="11">
        <f>SUM(G201,H201)</f>
        <v>0</v>
      </c>
      <c r="G201" s="11">
        <v>0</v>
      </c>
      <c r="H201" s="11">
        <v>0</v>
      </c>
      <c r="I201" s="11">
        <f>SUM(J201,K201)</f>
        <v>0</v>
      </c>
      <c r="J201" s="11">
        <v>0</v>
      </c>
      <c r="K201" s="11">
        <v>0</v>
      </c>
      <c r="L201" s="11">
        <f>SUM(M201,N201)</f>
        <v>0</v>
      </c>
      <c r="M201" s="11">
        <v>0</v>
      </c>
      <c r="N201" s="11">
        <v>0</v>
      </c>
    </row>
    <row r="202" spans="1:14" ht="39.950000000000003" customHeight="1">
      <c r="A202" s="9">
        <v>2732</v>
      </c>
      <c r="B202" s="10" t="s">
        <v>290</v>
      </c>
      <c r="C202" s="9" t="s">
        <v>190</v>
      </c>
      <c r="D202" s="9" t="s">
        <v>172</v>
      </c>
      <c r="E202" s="9" t="s">
        <v>170</v>
      </c>
      <c r="F202" s="11">
        <f>SUM(G202,H202)</f>
        <v>0</v>
      </c>
      <c r="G202" s="11">
        <v>0</v>
      </c>
      <c r="H202" s="11">
        <v>0</v>
      </c>
      <c r="I202" s="11">
        <f>SUM(J202,K202)</f>
        <v>0</v>
      </c>
      <c r="J202" s="11">
        <v>0</v>
      </c>
      <c r="K202" s="11">
        <v>0</v>
      </c>
      <c r="L202" s="11">
        <f>SUM(M202,N202)</f>
        <v>0</v>
      </c>
      <c r="M202" s="11">
        <v>0</v>
      </c>
      <c r="N202" s="11">
        <v>0</v>
      </c>
    </row>
    <row r="203" spans="1:14" ht="39.950000000000003" customHeight="1">
      <c r="A203" s="9">
        <v>2733</v>
      </c>
      <c r="B203" s="10" t="s">
        <v>291</v>
      </c>
      <c r="C203" s="9" t="s">
        <v>190</v>
      </c>
      <c r="D203" s="9" t="s">
        <v>172</v>
      </c>
      <c r="E203" s="9" t="s">
        <v>172</v>
      </c>
      <c r="F203" s="11">
        <f>SUM(G203,H203)</f>
        <v>0</v>
      </c>
      <c r="G203" s="11">
        <v>0</v>
      </c>
      <c r="H203" s="11">
        <v>0</v>
      </c>
      <c r="I203" s="11">
        <f>SUM(J203,K203)</f>
        <v>0</v>
      </c>
      <c r="J203" s="11">
        <v>0</v>
      </c>
      <c r="K203" s="11">
        <v>0</v>
      </c>
      <c r="L203" s="11">
        <f>SUM(M203,N203)</f>
        <v>0</v>
      </c>
      <c r="M203" s="11">
        <v>0</v>
      </c>
      <c r="N203" s="11">
        <v>0</v>
      </c>
    </row>
    <row r="204" spans="1:14" ht="39.950000000000003" customHeight="1">
      <c r="A204" s="9">
        <v>2734</v>
      </c>
      <c r="B204" s="10" t="s">
        <v>292</v>
      </c>
      <c r="C204" s="9" t="s">
        <v>190</v>
      </c>
      <c r="D204" s="9" t="s">
        <v>172</v>
      </c>
      <c r="E204" s="9" t="s">
        <v>181</v>
      </c>
      <c r="F204" s="11">
        <f>SUM(G204,H204)</f>
        <v>0</v>
      </c>
      <c r="G204" s="11">
        <v>0</v>
      </c>
      <c r="H204" s="11">
        <v>0</v>
      </c>
      <c r="I204" s="11">
        <f>SUM(J204,K204)</f>
        <v>0</v>
      </c>
      <c r="J204" s="11">
        <v>0</v>
      </c>
      <c r="K204" s="11">
        <v>0</v>
      </c>
      <c r="L204" s="11">
        <f>SUM(M204,N204)</f>
        <v>0</v>
      </c>
      <c r="M204" s="11">
        <v>0</v>
      </c>
      <c r="N204" s="11">
        <v>0</v>
      </c>
    </row>
    <row r="205" spans="1:14" ht="39.950000000000003" customHeight="1">
      <c r="A205" s="9">
        <v>2740</v>
      </c>
      <c r="B205" s="10" t="s">
        <v>293</v>
      </c>
      <c r="C205" s="9" t="s">
        <v>190</v>
      </c>
      <c r="D205" s="9" t="s">
        <v>181</v>
      </c>
      <c r="E205" s="9" t="s">
        <v>164</v>
      </c>
      <c r="F205" s="11">
        <f t="shared" ref="F205:N205" si="60">SUM(F207)</f>
        <v>0</v>
      </c>
      <c r="G205" s="11">
        <f t="shared" si="60"/>
        <v>0</v>
      </c>
      <c r="H205" s="11">
        <f t="shared" si="60"/>
        <v>0</v>
      </c>
      <c r="I205" s="11">
        <f t="shared" si="60"/>
        <v>0</v>
      </c>
      <c r="J205" s="11">
        <f t="shared" si="60"/>
        <v>0</v>
      </c>
      <c r="K205" s="11">
        <f t="shared" si="60"/>
        <v>0</v>
      </c>
      <c r="L205" s="11">
        <f t="shared" si="60"/>
        <v>0</v>
      </c>
      <c r="M205" s="11">
        <f t="shared" si="60"/>
        <v>0</v>
      </c>
      <c r="N205" s="11">
        <f t="shared" si="60"/>
        <v>0</v>
      </c>
    </row>
    <row r="206" spans="1:14" ht="39.950000000000003" customHeight="1">
      <c r="A206" s="9"/>
      <c r="B206" s="10" t="s">
        <v>167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 spans="1:14" ht="39.950000000000003" customHeight="1">
      <c r="A207" s="9">
        <v>2741</v>
      </c>
      <c r="B207" s="10" t="s">
        <v>293</v>
      </c>
      <c r="C207" s="9" t="s">
        <v>190</v>
      </c>
      <c r="D207" s="9" t="s">
        <v>181</v>
      </c>
      <c r="E207" s="9" t="s">
        <v>163</v>
      </c>
      <c r="F207" s="11">
        <f>SUM(G207,H207)</f>
        <v>0</v>
      </c>
      <c r="G207" s="11">
        <v>0</v>
      </c>
      <c r="H207" s="11">
        <v>0</v>
      </c>
      <c r="I207" s="11">
        <f>SUM(J207,K207)</f>
        <v>0</v>
      </c>
      <c r="J207" s="11">
        <v>0</v>
      </c>
      <c r="K207" s="11">
        <v>0</v>
      </c>
      <c r="L207" s="11">
        <f>SUM(M207,N207)</f>
        <v>0</v>
      </c>
      <c r="M207" s="11">
        <v>0</v>
      </c>
      <c r="N207" s="11">
        <v>0</v>
      </c>
    </row>
    <row r="208" spans="1:14" ht="39.950000000000003" customHeight="1">
      <c r="A208" s="9">
        <v>2750</v>
      </c>
      <c r="B208" s="10" t="s">
        <v>294</v>
      </c>
      <c r="C208" s="9" t="s">
        <v>190</v>
      </c>
      <c r="D208" s="9" t="s">
        <v>184</v>
      </c>
      <c r="E208" s="9" t="s">
        <v>164</v>
      </c>
      <c r="F208" s="11">
        <f t="shared" ref="F208:N208" si="61">SUM(F210)</f>
        <v>0</v>
      </c>
      <c r="G208" s="11">
        <f t="shared" si="61"/>
        <v>0</v>
      </c>
      <c r="H208" s="11">
        <f t="shared" si="61"/>
        <v>0</v>
      </c>
      <c r="I208" s="11">
        <f t="shared" si="61"/>
        <v>0</v>
      </c>
      <c r="J208" s="11">
        <f t="shared" si="61"/>
        <v>0</v>
      </c>
      <c r="K208" s="11">
        <f t="shared" si="61"/>
        <v>0</v>
      </c>
      <c r="L208" s="11">
        <f t="shared" si="61"/>
        <v>0</v>
      </c>
      <c r="M208" s="11">
        <f t="shared" si="61"/>
        <v>0</v>
      </c>
      <c r="N208" s="11">
        <f t="shared" si="61"/>
        <v>0</v>
      </c>
    </row>
    <row r="209" spans="1:14" ht="39.950000000000003" customHeight="1">
      <c r="A209" s="9"/>
      <c r="B209" s="10" t="s">
        <v>167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1:14" ht="39.950000000000003" customHeight="1">
      <c r="A210" s="9">
        <v>2751</v>
      </c>
      <c r="B210" s="10" t="s">
        <v>294</v>
      </c>
      <c r="C210" s="9" t="s">
        <v>190</v>
      </c>
      <c r="D210" s="9" t="s">
        <v>184</v>
      </c>
      <c r="E210" s="9" t="s">
        <v>163</v>
      </c>
      <c r="F210" s="11">
        <f>SUM(G210,H210)</f>
        <v>0</v>
      </c>
      <c r="G210" s="11">
        <v>0</v>
      </c>
      <c r="H210" s="11">
        <v>0</v>
      </c>
      <c r="I210" s="11">
        <f>SUM(J210,K210)</f>
        <v>0</v>
      </c>
      <c r="J210" s="11">
        <v>0</v>
      </c>
      <c r="K210" s="11">
        <v>0</v>
      </c>
      <c r="L210" s="11">
        <f>SUM(M210,N210)</f>
        <v>0</v>
      </c>
      <c r="M210" s="11">
        <v>0</v>
      </c>
      <c r="N210" s="11">
        <v>0</v>
      </c>
    </row>
    <row r="211" spans="1:14" ht="39.950000000000003" customHeight="1">
      <c r="A211" s="9">
        <v>2760</v>
      </c>
      <c r="B211" s="10" t="s">
        <v>295</v>
      </c>
      <c r="C211" s="9" t="s">
        <v>190</v>
      </c>
      <c r="D211" s="9" t="s">
        <v>187</v>
      </c>
      <c r="E211" s="9" t="s">
        <v>164</v>
      </c>
      <c r="F211" s="11">
        <f t="shared" ref="F211:N211" si="62">SUM(F213:F214)</f>
        <v>0</v>
      </c>
      <c r="G211" s="11">
        <f t="shared" si="62"/>
        <v>0</v>
      </c>
      <c r="H211" s="11">
        <f t="shared" si="62"/>
        <v>0</v>
      </c>
      <c r="I211" s="11">
        <f t="shared" si="62"/>
        <v>0</v>
      </c>
      <c r="J211" s="11">
        <f t="shared" si="62"/>
        <v>0</v>
      </c>
      <c r="K211" s="11">
        <f t="shared" si="62"/>
        <v>0</v>
      </c>
      <c r="L211" s="11">
        <f t="shared" si="62"/>
        <v>0</v>
      </c>
      <c r="M211" s="11">
        <f t="shared" si="62"/>
        <v>0</v>
      </c>
      <c r="N211" s="11">
        <f t="shared" si="62"/>
        <v>0</v>
      </c>
    </row>
    <row r="212" spans="1:14" ht="39.950000000000003" customHeight="1">
      <c r="A212" s="9"/>
      <c r="B212" s="10" t="s">
        <v>167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1:14" ht="39.950000000000003" customHeight="1">
      <c r="A213" s="9">
        <v>2761</v>
      </c>
      <c r="B213" s="10" t="s">
        <v>296</v>
      </c>
      <c r="C213" s="9" t="s">
        <v>190</v>
      </c>
      <c r="D213" s="9" t="s">
        <v>187</v>
      </c>
      <c r="E213" s="9" t="s">
        <v>163</v>
      </c>
      <c r="F213" s="11">
        <f>SUM(G213,H213)</f>
        <v>0</v>
      </c>
      <c r="G213" s="11">
        <v>0</v>
      </c>
      <c r="H213" s="11">
        <v>0</v>
      </c>
      <c r="I213" s="11">
        <f>SUM(J213,K213)</f>
        <v>0</v>
      </c>
      <c r="J213" s="11">
        <v>0</v>
      </c>
      <c r="K213" s="11">
        <v>0</v>
      </c>
      <c r="L213" s="11">
        <f>SUM(M213,N213)</f>
        <v>0</v>
      </c>
      <c r="M213" s="11">
        <v>0</v>
      </c>
      <c r="N213" s="11">
        <v>0</v>
      </c>
    </row>
    <row r="214" spans="1:14" ht="39.950000000000003" customHeight="1">
      <c r="A214" s="9">
        <v>2762</v>
      </c>
      <c r="B214" s="10" t="s">
        <v>295</v>
      </c>
      <c r="C214" s="9" t="s">
        <v>190</v>
      </c>
      <c r="D214" s="9" t="s">
        <v>187</v>
      </c>
      <c r="E214" s="9" t="s">
        <v>170</v>
      </c>
      <c r="F214" s="11">
        <f>SUM(G214,H214)</f>
        <v>0</v>
      </c>
      <c r="G214" s="11">
        <v>0</v>
      </c>
      <c r="H214" s="11">
        <v>0</v>
      </c>
      <c r="I214" s="11">
        <f>SUM(J214,K214)</f>
        <v>0</v>
      </c>
      <c r="J214" s="11">
        <v>0</v>
      </c>
      <c r="K214" s="11">
        <v>0</v>
      </c>
      <c r="L214" s="11">
        <f>SUM(M214,N214)</f>
        <v>0</v>
      </c>
      <c r="M214" s="11">
        <v>0</v>
      </c>
      <c r="N214" s="11">
        <v>0</v>
      </c>
    </row>
    <row r="215" spans="1:14" ht="39.950000000000003" customHeight="1">
      <c r="A215" s="9">
        <v>2800</v>
      </c>
      <c r="B215" s="10" t="s">
        <v>297</v>
      </c>
      <c r="C215" s="9" t="s">
        <v>192</v>
      </c>
      <c r="D215" s="9" t="s">
        <v>164</v>
      </c>
      <c r="E215" s="9" t="s">
        <v>164</v>
      </c>
      <c r="F215" s="11">
        <f t="shared" ref="F215:N215" si="63">SUM(F217,F220,F229,F234,F239,F242)</f>
        <v>1427088200</v>
      </c>
      <c r="G215" s="11">
        <f t="shared" si="63"/>
        <v>1389588200</v>
      </c>
      <c r="H215" s="11">
        <f t="shared" si="63"/>
        <v>37500000</v>
      </c>
      <c r="I215" s="11">
        <f t="shared" si="63"/>
        <v>1420327200</v>
      </c>
      <c r="J215" s="11">
        <f t="shared" si="63"/>
        <v>1409627200</v>
      </c>
      <c r="K215" s="11">
        <f t="shared" si="63"/>
        <v>10700000</v>
      </c>
      <c r="L215" s="11">
        <f t="shared" si="63"/>
        <v>573134208</v>
      </c>
      <c r="M215" s="11">
        <f t="shared" si="63"/>
        <v>573134208</v>
      </c>
      <c r="N215" s="11">
        <f t="shared" si="63"/>
        <v>0</v>
      </c>
    </row>
    <row r="216" spans="1:14" ht="39.950000000000003" customHeight="1">
      <c r="A216" s="9"/>
      <c r="B216" s="10" t="s">
        <v>167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1:14" ht="39.950000000000003" customHeight="1">
      <c r="A217" s="9">
        <v>2810</v>
      </c>
      <c r="B217" s="10" t="s">
        <v>298</v>
      </c>
      <c r="C217" s="9" t="s">
        <v>192</v>
      </c>
      <c r="D217" s="9" t="s">
        <v>163</v>
      </c>
      <c r="E217" s="9" t="s">
        <v>164</v>
      </c>
      <c r="F217" s="11">
        <f t="shared" ref="F217:N217" si="64">SUM(F219)</f>
        <v>617164900</v>
      </c>
      <c r="G217" s="11">
        <f t="shared" si="64"/>
        <v>617164900</v>
      </c>
      <c r="H217" s="11">
        <f t="shared" si="64"/>
        <v>0</v>
      </c>
      <c r="I217" s="11">
        <f t="shared" si="64"/>
        <v>636473100</v>
      </c>
      <c r="J217" s="11">
        <f t="shared" si="64"/>
        <v>636473100</v>
      </c>
      <c r="K217" s="11">
        <f t="shared" si="64"/>
        <v>0</v>
      </c>
      <c r="L217" s="11">
        <f t="shared" si="64"/>
        <v>255969901</v>
      </c>
      <c r="M217" s="11">
        <f t="shared" si="64"/>
        <v>255969901</v>
      </c>
      <c r="N217" s="11">
        <f t="shared" si="64"/>
        <v>0</v>
      </c>
    </row>
    <row r="218" spans="1:14" ht="39.950000000000003" customHeight="1">
      <c r="A218" s="9"/>
      <c r="B218" s="10" t="s">
        <v>167</v>
      </c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spans="1:14" ht="39.950000000000003" customHeight="1">
      <c r="A219" s="9">
        <v>2811</v>
      </c>
      <c r="B219" s="10" t="s">
        <v>298</v>
      </c>
      <c r="C219" s="9" t="s">
        <v>192</v>
      </c>
      <c r="D219" s="9" t="s">
        <v>163</v>
      </c>
      <c r="E219" s="9" t="s">
        <v>163</v>
      </c>
      <c r="F219" s="11">
        <f>SUM(G219,H219)</f>
        <v>617164900</v>
      </c>
      <c r="G219" s="11">
        <v>617164900</v>
      </c>
      <c r="H219" s="11">
        <v>0</v>
      </c>
      <c r="I219" s="11">
        <f>SUM(J219,K219)</f>
        <v>636473100</v>
      </c>
      <c r="J219" s="11">
        <v>636473100</v>
      </c>
      <c r="K219" s="11">
        <v>0</v>
      </c>
      <c r="L219" s="11">
        <f>SUM(M219,N219)</f>
        <v>255969901</v>
      </c>
      <c r="M219" s="11">
        <v>255969901</v>
      </c>
      <c r="N219" s="11">
        <v>0</v>
      </c>
    </row>
    <row r="220" spans="1:14" ht="39.950000000000003" customHeight="1">
      <c r="A220" s="9">
        <v>2820</v>
      </c>
      <c r="B220" s="10" t="s">
        <v>299</v>
      </c>
      <c r="C220" s="9" t="s">
        <v>192</v>
      </c>
      <c r="D220" s="9" t="s">
        <v>170</v>
      </c>
      <c r="E220" s="9" t="s">
        <v>164</v>
      </c>
      <c r="F220" s="11">
        <f t="shared" ref="F220:N220" si="65">SUM(F222:F228)</f>
        <v>760723300</v>
      </c>
      <c r="G220" s="11">
        <f t="shared" si="65"/>
        <v>723223300</v>
      </c>
      <c r="H220" s="11">
        <f t="shared" si="65"/>
        <v>37500000</v>
      </c>
      <c r="I220" s="11">
        <f t="shared" si="65"/>
        <v>731839500</v>
      </c>
      <c r="J220" s="11">
        <f t="shared" si="65"/>
        <v>721139500</v>
      </c>
      <c r="K220" s="11">
        <f t="shared" si="65"/>
        <v>10700000</v>
      </c>
      <c r="L220" s="11">
        <f t="shared" si="65"/>
        <v>305178650</v>
      </c>
      <c r="M220" s="11">
        <f t="shared" si="65"/>
        <v>305178650</v>
      </c>
      <c r="N220" s="11">
        <f t="shared" si="65"/>
        <v>0</v>
      </c>
    </row>
    <row r="221" spans="1:14" ht="39.950000000000003" customHeight="1">
      <c r="A221" s="9"/>
      <c r="B221" s="10" t="s">
        <v>167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1:14" ht="39.950000000000003" customHeight="1">
      <c r="A222" s="9">
        <v>2821</v>
      </c>
      <c r="B222" s="10" t="s">
        <v>300</v>
      </c>
      <c r="C222" s="9" t="s">
        <v>192</v>
      </c>
      <c r="D222" s="9" t="s">
        <v>170</v>
      </c>
      <c r="E222" s="9" t="s">
        <v>163</v>
      </c>
      <c r="F222" s="11">
        <f t="shared" ref="F222:F228" si="66">SUM(G222,H222)</f>
        <v>57597400</v>
      </c>
      <c r="G222" s="11">
        <v>57597400</v>
      </c>
      <c r="H222" s="11">
        <v>0</v>
      </c>
      <c r="I222" s="11">
        <f t="shared" ref="I222:I228" si="67">SUM(J222,K222)</f>
        <v>57460100</v>
      </c>
      <c r="J222" s="11">
        <v>57460100</v>
      </c>
      <c r="K222" s="11">
        <v>0</v>
      </c>
      <c r="L222" s="11">
        <f t="shared" ref="L222:L228" si="68">SUM(M222,N222)</f>
        <v>25409000</v>
      </c>
      <c r="M222" s="11">
        <v>25409000</v>
      </c>
      <c r="N222" s="11">
        <v>0</v>
      </c>
    </row>
    <row r="223" spans="1:14" ht="39.950000000000003" customHeight="1">
      <c r="A223" s="9">
        <v>2822</v>
      </c>
      <c r="B223" s="10" t="s">
        <v>301</v>
      </c>
      <c r="C223" s="9" t="s">
        <v>192</v>
      </c>
      <c r="D223" s="9" t="s">
        <v>170</v>
      </c>
      <c r="E223" s="9" t="s">
        <v>170</v>
      </c>
      <c r="F223" s="11">
        <f t="shared" si="66"/>
        <v>76950600</v>
      </c>
      <c r="G223" s="11">
        <v>76950600</v>
      </c>
      <c r="H223" s="11">
        <v>0</v>
      </c>
      <c r="I223" s="11">
        <f t="shared" si="67"/>
        <v>75321700</v>
      </c>
      <c r="J223" s="11">
        <v>75321700</v>
      </c>
      <c r="K223" s="11">
        <v>0</v>
      </c>
      <c r="L223" s="11">
        <f t="shared" si="68"/>
        <v>28498050</v>
      </c>
      <c r="M223" s="11">
        <v>28498050</v>
      </c>
      <c r="N223" s="11">
        <v>0</v>
      </c>
    </row>
    <row r="224" spans="1:14" ht="39.950000000000003" customHeight="1">
      <c r="A224" s="9">
        <v>2823</v>
      </c>
      <c r="B224" s="10" t="s">
        <v>302</v>
      </c>
      <c r="C224" s="9" t="s">
        <v>192</v>
      </c>
      <c r="D224" s="9" t="s">
        <v>170</v>
      </c>
      <c r="E224" s="9" t="s">
        <v>172</v>
      </c>
      <c r="F224" s="11">
        <f t="shared" si="66"/>
        <v>586675300</v>
      </c>
      <c r="G224" s="11">
        <v>586675300</v>
      </c>
      <c r="H224" s="11">
        <v>0</v>
      </c>
      <c r="I224" s="11">
        <f t="shared" si="67"/>
        <v>586357700</v>
      </c>
      <c r="J224" s="11">
        <v>586357700</v>
      </c>
      <c r="K224" s="11">
        <v>0</v>
      </c>
      <c r="L224" s="11">
        <f t="shared" si="68"/>
        <v>251271600</v>
      </c>
      <c r="M224" s="11">
        <v>251271600</v>
      </c>
      <c r="N224" s="11">
        <v>0</v>
      </c>
    </row>
    <row r="225" spans="1:14" ht="39.950000000000003" customHeight="1">
      <c r="A225" s="9">
        <v>2824</v>
      </c>
      <c r="B225" s="10" t="s">
        <v>303</v>
      </c>
      <c r="C225" s="9" t="s">
        <v>192</v>
      </c>
      <c r="D225" s="9" t="s">
        <v>170</v>
      </c>
      <c r="E225" s="9" t="s">
        <v>181</v>
      </c>
      <c r="F225" s="11">
        <f t="shared" si="66"/>
        <v>0</v>
      </c>
      <c r="G225" s="11">
        <v>0</v>
      </c>
      <c r="H225" s="11">
        <v>0</v>
      </c>
      <c r="I225" s="11">
        <f t="shared" si="67"/>
        <v>0</v>
      </c>
      <c r="J225" s="11">
        <v>0</v>
      </c>
      <c r="K225" s="11">
        <v>0</v>
      </c>
      <c r="L225" s="11">
        <f t="shared" si="68"/>
        <v>0</v>
      </c>
      <c r="M225" s="11">
        <v>0</v>
      </c>
      <c r="N225" s="11">
        <v>0</v>
      </c>
    </row>
    <row r="226" spans="1:14" ht="39.950000000000003" customHeight="1">
      <c r="A226" s="9">
        <v>2825</v>
      </c>
      <c r="B226" s="10" t="s">
        <v>304</v>
      </c>
      <c r="C226" s="9" t="s">
        <v>192</v>
      </c>
      <c r="D226" s="9" t="s">
        <v>170</v>
      </c>
      <c r="E226" s="9" t="s">
        <v>184</v>
      </c>
      <c r="F226" s="11">
        <f t="shared" si="66"/>
        <v>0</v>
      </c>
      <c r="G226" s="11">
        <v>0</v>
      </c>
      <c r="H226" s="11">
        <v>0</v>
      </c>
      <c r="I226" s="11">
        <f t="shared" si="67"/>
        <v>0</v>
      </c>
      <c r="J226" s="11">
        <v>0</v>
      </c>
      <c r="K226" s="11">
        <v>0</v>
      </c>
      <c r="L226" s="11">
        <f t="shared" si="68"/>
        <v>0</v>
      </c>
      <c r="M226" s="11">
        <v>0</v>
      </c>
      <c r="N226" s="11">
        <v>0</v>
      </c>
    </row>
    <row r="227" spans="1:14" ht="39.950000000000003" customHeight="1">
      <c r="A227" s="9">
        <v>2826</v>
      </c>
      <c r="B227" s="10" t="s">
        <v>305</v>
      </c>
      <c r="C227" s="9" t="s">
        <v>192</v>
      </c>
      <c r="D227" s="9" t="s">
        <v>170</v>
      </c>
      <c r="E227" s="9" t="s">
        <v>187</v>
      </c>
      <c r="F227" s="11">
        <f t="shared" si="66"/>
        <v>0</v>
      </c>
      <c r="G227" s="11">
        <v>0</v>
      </c>
      <c r="H227" s="11">
        <v>0</v>
      </c>
      <c r="I227" s="11">
        <f t="shared" si="67"/>
        <v>0</v>
      </c>
      <c r="J227" s="11">
        <v>0</v>
      </c>
      <c r="K227" s="11">
        <v>0</v>
      </c>
      <c r="L227" s="11">
        <f t="shared" si="68"/>
        <v>0</v>
      </c>
      <c r="M227" s="11">
        <v>0</v>
      </c>
      <c r="N227" s="11">
        <v>0</v>
      </c>
    </row>
    <row r="228" spans="1:14" ht="39.950000000000003" customHeight="1">
      <c r="A228" s="9">
        <v>2827</v>
      </c>
      <c r="B228" s="10" t="s">
        <v>306</v>
      </c>
      <c r="C228" s="9" t="s">
        <v>192</v>
      </c>
      <c r="D228" s="9" t="s">
        <v>170</v>
      </c>
      <c r="E228" s="9" t="s">
        <v>190</v>
      </c>
      <c r="F228" s="11">
        <f t="shared" si="66"/>
        <v>39500000</v>
      </c>
      <c r="G228" s="11">
        <v>2000000</v>
      </c>
      <c r="H228" s="11">
        <v>37500000</v>
      </c>
      <c r="I228" s="11">
        <f t="shared" si="67"/>
        <v>12700000</v>
      </c>
      <c r="J228" s="11">
        <v>2000000</v>
      </c>
      <c r="K228" s="11">
        <v>10700000</v>
      </c>
      <c r="L228" s="11">
        <f t="shared" si="68"/>
        <v>0</v>
      </c>
      <c r="M228" s="11">
        <v>0</v>
      </c>
      <c r="N228" s="11">
        <v>0</v>
      </c>
    </row>
    <row r="229" spans="1:14" ht="39.950000000000003" customHeight="1">
      <c r="A229" s="9">
        <v>2830</v>
      </c>
      <c r="B229" s="10" t="s">
        <v>307</v>
      </c>
      <c r="C229" s="9" t="s">
        <v>192</v>
      </c>
      <c r="D229" s="9" t="s">
        <v>172</v>
      </c>
      <c r="E229" s="9" t="s">
        <v>164</v>
      </c>
      <c r="F229" s="11">
        <f t="shared" ref="F229:N229" si="69">SUM(F231:F233)</f>
        <v>0</v>
      </c>
      <c r="G229" s="11">
        <f t="shared" si="69"/>
        <v>0</v>
      </c>
      <c r="H229" s="11">
        <f t="shared" si="69"/>
        <v>0</v>
      </c>
      <c r="I229" s="11">
        <f t="shared" si="69"/>
        <v>0</v>
      </c>
      <c r="J229" s="11">
        <f t="shared" si="69"/>
        <v>0</v>
      </c>
      <c r="K229" s="11">
        <f t="shared" si="69"/>
        <v>0</v>
      </c>
      <c r="L229" s="11">
        <f t="shared" si="69"/>
        <v>0</v>
      </c>
      <c r="M229" s="11">
        <f t="shared" si="69"/>
        <v>0</v>
      </c>
      <c r="N229" s="11">
        <f t="shared" si="69"/>
        <v>0</v>
      </c>
    </row>
    <row r="230" spans="1:14" ht="39.950000000000003" customHeight="1">
      <c r="A230" s="9"/>
      <c r="B230" s="10" t="s">
        <v>167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</row>
    <row r="231" spans="1:14" ht="39.950000000000003" customHeight="1">
      <c r="A231" s="9">
        <v>2831</v>
      </c>
      <c r="B231" s="10" t="s">
        <v>308</v>
      </c>
      <c r="C231" s="9" t="s">
        <v>192</v>
      </c>
      <c r="D231" s="9" t="s">
        <v>172</v>
      </c>
      <c r="E231" s="9" t="s">
        <v>163</v>
      </c>
      <c r="F231" s="11">
        <f>SUM(G231,H231)</f>
        <v>0</v>
      </c>
      <c r="G231" s="11">
        <v>0</v>
      </c>
      <c r="H231" s="11">
        <v>0</v>
      </c>
      <c r="I231" s="11">
        <f>SUM(J231,K231)</f>
        <v>0</v>
      </c>
      <c r="J231" s="11">
        <v>0</v>
      </c>
      <c r="K231" s="11">
        <v>0</v>
      </c>
      <c r="L231" s="11">
        <f>SUM(M231,N231)</f>
        <v>0</v>
      </c>
      <c r="M231" s="11">
        <v>0</v>
      </c>
      <c r="N231" s="11">
        <v>0</v>
      </c>
    </row>
    <row r="232" spans="1:14" ht="39.950000000000003" customHeight="1">
      <c r="A232" s="9">
        <v>2832</v>
      </c>
      <c r="B232" s="10" t="s">
        <v>309</v>
      </c>
      <c r="C232" s="9" t="s">
        <v>192</v>
      </c>
      <c r="D232" s="9" t="s">
        <v>172</v>
      </c>
      <c r="E232" s="9" t="s">
        <v>170</v>
      </c>
      <c r="F232" s="11">
        <f>SUM(G232,H232)</f>
        <v>0</v>
      </c>
      <c r="G232" s="11">
        <v>0</v>
      </c>
      <c r="H232" s="11">
        <v>0</v>
      </c>
      <c r="I232" s="11">
        <f>SUM(J232,K232)</f>
        <v>0</v>
      </c>
      <c r="J232" s="11">
        <v>0</v>
      </c>
      <c r="K232" s="11">
        <v>0</v>
      </c>
      <c r="L232" s="11">
        <f>SUM(M232,N232)</f>
        <v>0</v>
      </c>
      <c r="M232" s="11">
        <v>0</v>
      </c>
      <c r="N232" s="11">
        <v>0</v>
      </c>
    </row>
    <row r="233" spans="1:14" ht="39.950000000000003" customHeight="1">
      <c r="A233" s="9">
        <v>2833</v>
      </c>
      <c r="B233" s="10" t="s">
        <v>310</v>
      </c>
      <c r="C233" s="9" t="s">
        <v>192</v>
      </c>
      <c r="D233" s="9" t="s">
        <v>172</v>
      </c>
      <c r="E233" s="9" t="s">
        <v>172</v>
      </c>
      <c r="F233" s="11">
        <f>SUM(G233,H233)</f>
        <v>0</v>
      </c>
      <c r="G233" s="11">
        <v>0</v>
      </c>
      <c r="H233" s="11">
        <v>0</v>
      </c>
      <c r="I233" s="11">
        <f>SUM(J233,K233)</f>
        <v>0</v>
      </c>
      <c r="J233" s="11">
        <v>0</v>
      </c>
      <c r="K233" s="11">
        <v>0</v>
      </c>
      <c r="L233" s="11">
        <f>SUM(M233,N233)</f>
        <v>0</v>
      </c>
      <c r="M233" s="11">
        <v>0</v>
      </c>
      <c r="N233" s="11">
        <v>0</v>
      </c>
    </row>
    <row r="234" spans="1:14" ht="39.950000000000003" customHeight="1">
      <c r="A234" s="9">
        <v>2840</v>
      </c>
      <c r="B234" s="10" t="s">
        <v>311</v>
      </c>
      <c r="C234" s="9" t="s">
        <v>192</v>
      </c>
      <c r="D234" s="9" t="s">
        <v>181</v>
      </c>
      <c r="E234" s="9" t="s">
        <v>164</v>
      </c>
      <c r="F234" s="11">
        <f t="shared" ref="F234:N234" si="70">SUM(F236:F238)</f>
        <v>19200000</v>
      </c>
      <c r="G234" s="11">
        <f t="shared" si="70"/>
        <v>19200000</v>
      </c>
      <c r="H234" s="11">
        <f t="shared" si="70"/>
        <v>0</v>
      </c>
      <c r="I234" s="11">
        <f t="shared" si="70"/>
        <v>21200000</v>
      </c>
      <c r="J234" s="11">
        <f t="shared" si="70"/>
        <v>21200000</v>
      </c>
      <c r="K234" s="11">
        <f t="shared" si="70"/>
        <v>0</v>
      </c>
      <c r="L234" s="11">
        <f t="shared" si="70"/>
        <v>6883851</v>
      </c>
      <c r="M234" s="11">
        <f t="shared" si="70"/>
        <v>6883851</v>
      </c>
      <c r="N234" s="11">
        <f t="shared" si="70"/>
        <v>0</v>
      </c>
    </row>
    <row r="235" spans="1:14" ht="39.950000000000003" customHeight="1">
      <c r="A235" s="9"/>
      <c r="B235" s="10" t="s">
        <v>167</v>
      </c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</row>
    <row r="236" spans="1:14" ht="39.950000000000003" customHeight="1">
      <c r="A236" s="9">
        <v>2841</v>
      </c>
      <c r="B236" s="10" t="s">
        <v>312</v>
      </c>
      <c r="C236" s="9" t="s">
        <v>192</v>
      </c>
      <c r="D236" s="9" t="s">
        <v>181</v>
      </c>
      <c r="E236" s="9" t="s">
        <v>163</v>
      </c>
      <c r="F236" s="11">
        <f>SUM(G236,H236)</f>
        <v>0</v>
      </c>
      <c r="G236" s="11">
        <v>0</v>
      </c>
      <c r="H236" s="11">
        <v>0</v>
      </c>
      <c r="I236" s="11">
        <f>SUM(J236,K236)</f>
        <v>0</v>
      </c>
      <c r="J236" s="11">
        <v>0</v>
      </c>
      <c r="K236" s="11">
        <v>0</v>
      </c>
      <c r="L236" s="11">
        <f>SUM(M236,N236)</f>
        <v>0</v>
      </c>
      <c r="M236" s="11">
        <v>0</v>
      </c>
      <c r="N236" s="11">
        <v>0</v>
      </c>
    </row>
    <row r="237" spans="1:14" ht="39.950000000000003" customHeight="1">
      <c r="A237" s="9">
        <v>2842</v>
      </c>
      <c r="B237" s="10" t="s">
        <v>313</v>
      </c>
      <c r="C237" s="9" t="s">
        <v>192</v>
      </c>
      <c r="D237" s="9" t="s">
        <v>181</v>
      </c>
      <c r="E237" s="9" t="s">
        <v>170</v>
      </c>
      <c r="F237" s="11">
        <f>SUM(G237,H237)</f>
        <v>19200000</v>
      </c>
      <c r="G237" s="11">
        <v>19200000</v>
      </c>
      <c r="H237" s="11">
        <v>0</v>
      </c>
      <c r="I237" s="11">
        <f>SUM(J237,K237)</f>
        <v>21200000</v>
      </c>
      <c r="J237" s="11">
        <v>21200000</v>
      </c>
      <c r="K237" s="11">
        <v>0</v>
      </c>
      <c r="L237" s="11">
        <f>SUM(M237,N237)</f>
        <v>6883851</v>
      </c>
      <c r="M237" s="11">
        <v>6883851</v>
      </c>
      <c r="N237" s="11">
        <v>0</v>
      </c>
    </row>
    <row r="238" spans="1:14" ht="39.950000000000003" customHeight="1">
      <c r="A238" s="9">
        <v>2843</v>
      </c>
      <c r="B238" s="10" t="s">
        <v>311</v>
      </c>
      <c r="C238" s="9" t="s">
        <v>192</v>
      </c>
      <c r="D238" s="9" t="s">
        <v>181</v>
      </c>
      <c r="E238" s="9" t="s">
        <v>172</v>
      </c>
      <c r="F238" s="11">
        <f>SUM(G238,H238)</f>
        <v>0</v>
      </c>
      <c r="G238" s="11">
        <v>0</v>
      </c>
      <c r="H238" s="11">
        <v>0</v>
      </c>
      <c r="I238" s="11">
        <f>SUM(J238,K238)</f>
        <v>0</v>
      </c>
      <c r="J238" s="11">
        <v>0</v>
      </c>
      <c r="K238" s="11">
        <v>0</v>
      </c>
      <c r="L238" s="11">
        <f>SUM(M238,N238)</f>
        <v>0</v>
      </c>
      <c r="M238" s="11">
        <v>0</v>
      </c>
      <c r="N238" s="11">
        <v>0</v>
      </c>
    </row>
    <row r="239" spans="1:14" ht="39.950000000000003" customHeight="1">
      <c r="A239" s="9">
        <v>2850</v>
      </c>
      <c r="B239" s="10" t="s">
        <v>314</v>
      </c>
      <c r="C239" s="9" t="s">
        <v>192</v>
      </c>
      <c r="D239" s="9" t="s">
        <v>184</v>
      </c>
      <c r="E239" s="9" t="s">
        <v>164</v>
      </c>
      <c r="F239" s="11">
        <f t="shared" ref="F239:N239" si="71">SUM(F241)</f>
        <v>0</v>
      </c>
      <c r="G239" s="11">
        <f t="shared" si="71"/>
        <v>0</v>
      </c>
      <c r="H239" s="11">
        <f t="shared" si="71"/>
        <v>0</v>
      </c>
      <c r="I239" s="11">
        <f t="shared" si="71"/>
        <v>0</v>
      </c>
      <c r="J239" s="11">
        <f t="shared" si="71"/>
        <v>0</v>
      </c>
      <c r="K239" s="11">
        <f t="shared" si="71"/>
        <v>0</v>
      </c>
      <c r="L239" s="11">
        <f t="shared" si="71"/>
        <v>0</v>
      </c>
      <c r="M239" s="11">
        <f t="shared" si="71"/>
        <v>0</v>
      </c>
      <c r="N239" s="11">
        <f t="shared" si="71"/>
        <v>0</v>
      </c>
    </row>
    <row r="240" spans="1:14" ht="39.950000000000003" customHeight="1">
      <c r="A240" s="9"/>
      <c r="B240" s="10" t="s">
        <v>167</v>
      </c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 spans="1:14" ht="39.950000000000003" customHeight="1">
      <c r="A241" s="9">
        <v>2851</v>
      </c>
      <c r="B241" s="10" t="s">
        <v>314</v>
      </c>
      <c r="C241" s="9" t="s">
        <v>192</v>
      </c>
      <c r="D241" s="9" t="s">
        <v>184</v>
      </c>
      <c r="E241" s="9" t="s">
        <v>163</v>
      </c>
      <c r="F241" s="11">
        <f>SUM(G241,H241)</f>
        <v>0</v>
      </c>
      <c r="G241" s="11">
        <v>0</v>
      </c>
      <c r="H241" s="11">
        <v>0</v>
      </c>
      <c r="I241" s="11">
        <f>SUM(J241,K241)</f>
        <v>0</v>
      </c>
      <c r="J241" s="11">
        <v>0</v>
      </c>
      <c r="K241" s="11">
        <v>0</v>
      </c>
      <c r="L241" s="11">
        <f>SUM(M241,N241)</f>
        <v>0</v>
      </c>
      <c r="M241" s="11">
        <v>0</v>
      </c>
      <c r="N241" s="11">
        <v>0</v>
      </c>
    </row>
    <row r="242" spans="1:14" ht="39.950000000000003" customHeight="1">
      <c r="A242" s="9">
        <v>2860</v>
      </c>
      <c r="B242" s="10" t="s">
        <v>315</v>
      </c>
      <c r="C242" s="9" t="s">
        <v>192</v>
      </c>
      <c r="D242" s="9" t="s">
        <v>187</v>
      </c>
      <c r="E242" s="9" t="s">
        <v>164</v>
      </c>
      <c r="F242" s="11">
        <f t="shared" ref="F242:N242" si="72">SUM(F244)</f>
        <v>30000000</v>
      </c>
      <c r="G242" s="11">
        <f t="shared" si="72"/>
        <v>30000000</v>
      </c>
      <c r="H242" s="11">
        <f t="shared" si="72"/>
        <v>0</v>
      </c>
      <c r="I242" s="11">
        <f t="shared" si="72"/>
        <v>30814600</v>
      </c>
      <c r="J242" s="11">
        <f t="shared" si="72"/>
        <v>30814600</v>
      </c>
      <c r="K242" s="11">
        <f t="shared" si="72"/>
        <v>0</v>
      </c>
      <c r="L242" s="11">
        <f t="shared" si="72"/>
        <v>5101806</v>
      </c>
      <c r="M242" s="11">
        <f t="shared" si="72"/>
        <v>5101806</v>
      </c>
      <c r="N242" s="11">
        <f t="shared" si="72"/>
        <v>0</v>
      </c>
    </row>
    <row r="243" spans="1:14" ht="39.950000000000003" customHeight="1">
      <c r="A243" s="9"/>
      <c r="B243" s="10" t="s">
        <v>167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spans="1:14" ht="39.950000000000003" customHeight="1">
      <c r="A244" s="9">
        <v>2861</v>
      </c>
      <c r="B244" s="10" t="s">
        <v>315</v>
      </c>
      <c r="C244" s="9" t="s">
        <v>192</v>
      </c>
      <c r="D244" s="9" t="s">
        <v>187</v>
      </c>
      <c r="E244" s="9" t="s">
        <v>163</v>
      </c>
      <c r="F244" s="11">
        <f>SUM(G244,H244)</f>
        <v>30000000</v>
      </c>
      <c r="G244" s="11">
        <v>30000000</v>
      </c>
      <c r="H244" s="11">
        <v>0</v>
      </c>
      <c r="I244" s="11">
        <f>SUM(J244,K244)</f>
        <v>30814600</v>
      </c>
      <c r="J244" s="11">
        <v>30814600</v>
      </c>
      <c r="K244" s="11">
        <v>0</v>
      </c>
      <c r="L244" s="11">
        <f>SUM(M244,N244)</f>
        <v>5101806</v>
      </c>
      <c r="M244" s="11">
        <v>5101806</v>
      </c>
      <c r="N244" s="11">
        <v>0</v>
      </c>
    </row>
    <row r="245" spans="1:14" ht="39.950000000000003" customHeight="1">
      <c r="A245" s="9">
        <v>2900</v>
      </c>
      <c r="B245" s="10" t="s">
        <v>316</v>
      </c>
      <c r="C245" s="9" t="s">
        <v>262</v>
      </c>
      <c r="D245" s="9" t="s">
        <v>164</v>
      </c>
      <c r="E245" s="9" t="s">
        <v>164</v>
      </c>
      <c r="F245" s="11">
        <f t="shared" ref="F245:N245" si="73">SUM(F247,F251,F255,F259,F263,F267,F270,F273)</f>
        <v>816935200</v>
      </c>
      <c r="G245" s="11">
        <f t="shared" si="73"/>
        <v>816935200</v>
      </c>
      <c r="H245" s="11">
        <f t="shared" si="73"/>
        <v>0</v>
      </c>
      <c r="I245" s="11">
        <f t="shared" si="73"/>
        <v>826161900</v>
      </c>
      <c r="J245" s="11">
        <f t="shared" si="73"/>
        <v>826161900</v>
      </c>
      <c r="K245" s="11">
        <f t="shared" si="73"/>
        <v>0</v>
      </c>
      <c r="L245" s="11">
        <f t="shared" si="73"/>
        <v>322289834</v>
      </c>
      <c r="M245" s="11">
        <f t="shared" si="73"/>
        <v>322289834</v>
      </c>
      <c r="N245" s="11">
        <f t="shared" si="73"/>
        <v>0</v>
      </c>
    </row>
    <row r="246" spans="1:14" ht="39.950000000000003" customHeight="1">
      <c r="A246" s="9"/>
      <c r="B246" s="10" t="s">
        <v>167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1:14" ht="39.950000000000003" customHeight="1">
      <c r="A247" s="9">
        <v>2910</v>
      </c>
      <c r="B247" s="10" t="s">
        <v>317</v>
      </c>
      <c r="C247" s="9" t="s">
        <v>262</v>
      </c>
      <c r="D247" s="9" t="s">
        <v>163</v>
      </c>
      <c r="E247" s="9" t="s">
        <v>164</v>
      </c>
      <c r="F247" s="11">
        <f t="shared" ref="F247:N247" si="74">SUM(F249:F250)</f>
        <v>771583200</v>
      </c>
      <c r="G247" s="11">
        <f t="shared" si="74"/>
        <v>771583200</v>
      </c>
      <c r="H247" s="11">
        <f t="shared" si="74"/>
        <v>0</v>
      </c>
      <c r="I247" s="11">
        <f t="shared" si="74"/>
        <v>779947200</v>
      </c>
      <c r="J247" s="11">
        <f t="shared" si="74"/>
        <v>779947200</v>
      </c>
      <c r="K247" s="11">
        <f t="shared" si="74"/>
        <v>0</v>
      </c>
      <c r="L247" s="11">
        <f t="shared" si="74"/>
        <v>305839545</v>
      </c>
      <c r="M247" s="11">
        <f t="shared" si="74"/>
        <v>305839545</v>
      </c>
      <c r="N247" s="11">
        <f t="shared" si="74"/>
        <v>0</v>
      </c>
    </row>
    <row r="248" spans="1:14" ht="39.950000000000003" customHeight="1">
      <c r="A248" s="9"/>
      <c r="B248" s="10" t="s">
        <v>167</v>
      </c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</row>
    <row r="249" spans="1:14" ht="39.950000000000003" customHeight="1">
      <c r="A249" s="9">
        <v>2911</v>
      </c>
      <c r="B249" s="10" t="s">
        <v>318</v>
      </c>
      <c r="C249" s="9" t="s">
        <v>262</v>
      </c>
      <c r="D249" s="9" t="s">
        <v>163</v>
      </c>
      <c r="E249" s="9" t="s">
        <v>163</v>
      </c>
      <c r="F249" s="11">
        <f>SUM(G249,H249)</f>
        <v>771583200</v>
      </c>
      <c r="G249" s="11">
        <v>771583200</v>
      </c>
      <c r="H249" s="11">
        <v>0</v>
      </c>
      <c r="I249" s="11">
        <f>SUM(J249,K249)</f>
        <v>779947200</v>
      </c>
      <c r="J249" s="11">
        <v>779947200</v>
      </c>
      <c r="K249" s="11">
        <v>0</v>
      </c>
      <c r="L249" s="11">
        <f>SUM(M249,N249)</f>
        <v>305839545</v>
      </c>
      <c r="M249" s="11">
        <v>305839545</v>
      </c>
      <c r="N249" s="11">
        <v>0</v>
      </c>
    </row>
    <row r="250" spans="1:14" ht="39.950000000000003" customHeight="1">
      <c r="A250" s="9">
        <v>2912</v>
      </c>
      <c r="B250" s="10" t="s">
        <v>319</v>
      </c>
      <c r="C250" s="9" t="s">
        <v>262</v>
      </c>
      <c r="D250" s="9" t="s">
        <v>163</v>
      </c>
      <c r="E250" s="9" t="s">
        <v>170</v>
      </c>
      <c r="F250" s="11">
        <f>SUM(G250,H250)</f>
        <v>0</v>
      </c>
      <c r="G250" s="11">
        <v>0</v>
      </c>
      <c r="H250" s="11">
        <v>0</v>
      </c>
      <c r="I250" s="11">
        <f>SUM(J250,K250)</f>
        <v>0</v>
      </c>
      <c r="J250" s="11">
        <v>0</v>
      </c>
      <c r="K250" s="11">
        <v>0</v>
      </c>
      <c r="L250" s="11">
        <f>SUM(M250,N250)</f>
        <v>0</v>
      </c>
      <c r="M250" s="11">
        <v>0</v>
      </c>
      <c r="N250" s="11">
        <v>0</v>
      </c>
    </row>
    <row r="251" spans="1:14" ht="39.950000000000003" customHeight="1">
      <c r="A251" s="9">
        <v>2920</v>
      </c>
      <c r="B251" s="10" t="s">
        <v>320</v>
      </c>
      <c r="C251" s="9" t="s">
        <v>262</v>
      </c>
      <c r="D251" s="9" t="s">
        <v>170</v>
      </c>
      <c r="E251" s="9" t="s">
        <v>164</v>
      </c>
      <c r="F251" s="11">
        <f t="shared" ref="F251:N251" si="75">SUM(F253:F254)</f>
        <v>0</v>
      </c>
      <c r="G251" s="11">
        <f t="shared" si="75"/>
        <v>0</v>
      </c>
      <c r="H251" s="11">
        <f t="shared" si="75"/>
        <v>0</v>
      </c>
      <c r="I251" s="11">
        <f t="shared" si="75"/>
        <v>0</v>
      </c>
      <c r="J251" s="11">
        <f t="shared" si="75"/>
        <v>0</v>
      </c>
      <c r="K251" s="11">
        <f t="shared" si="75"/>
        <v>0</v>
      </c>
      <c r="L251" s="11">
        <f t="shared" si="75"/>
        <v>0</v>
      </c>
      <c r="M251" s="11">
        <f t="shared" si="75"/>
        <v>0</v>
      </c>
      <c r="N251" s="11">
        <f t="shared" si="75"/>
        <v>0</v>
      </c>
    </row>
    <row r="252" spans="1:14" ht="39.950000000000003" customHeight="1">
      <c r="A252" s="9"/>
      <c r="B252" s="10" t="s">
        <v>167</v>
      </c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1:14" ht="39.950000000000003" customHeight="1">
      <c r="A253" s="9">
        <v>2921</v>
      </c>
      <c r="B253" s="10" t="s">
        <v>321</v>
      </c>
      <c r="C253" s="9" t="s">
        <v>262</v>
      </c>
      <c r="D253" s="9" t="s">
        <v>170</v>
      </c>
      <c r="E253" s="9" t="s">
        <v>163</v>
      </c>
      <c r="F253" s="11">
        <f>SUM(G253,H253)</f>
        <v>0</v>
      </c>
      <c r="G253" s="11">
        <v>0</v>
      </c>
      <c r="H253" s="11">
        <v>0</v>
      </c>
      <c r="I253" s="11">
        <f>SUM(J253,K253)</f>
        <v>0</v>
      </c>
      <c r="J253" s="11">
        <v>0</v>
      </c>
      <c r="K253" s="11">
        <v>0</v>
      </c>
      <c r="L253" s="11">
        <f>SUM(M253,N253)</f>
        <v>0</v>
      </c>
      <c r="M253" s="11">
        <v>0</v>
      </c>
      <c r="N253" s="11">
        <v>0</v>
      </c>
    </row>
    <row r="254" spans="1:14" ht="39.950000000000003" customHeight="1">
      <c r="A254" s="9">
        <v>2922</v>
      </c>
      <c r="B254" s="10" t="s">
        <v>322</v>
      </c>
      <c r="C254" s="9" t="s">
        <v>262</v>
      </c>
      <c r="D254" s="9" t="s">
        <v>170</v>
      </c>
      <c r="E254" s="9" t="s">
        <v>170</v>
      </c>
      <c r="F254" s="11">
        <f>SUM(G254,H254)</f>
        <v>0</v>
      </c>
      <c r="G254" s="11">
        <v>0</v>
      </c>
      <c r="H254" s="11">
        <v>0</v>
      </c>
      <c r="I254" s="11">
        <f>SUM(J254,K254)</f>
        <v>0</v>
      </c>
      <c r="J254" s="11">
        <v>0</v>
      </c>
      <c r="K254" s="11">
        <v>0</v>
      </c>
      <c r="L254" s="11">
        <f>SUM(M254,N254)</f>
        <v>0</v>
      </c>
      <c r="M254" s="11">
        <v>0</v>
      </c>
      <c r="N254" s="11">
        <v>0</v>
      </c>
    </row>
    <row r="255" spans="1:14" ht="39.950000000000003" customHeight="1">
      <c r="A255" s="9">
        <v>2930</v>
      </c>
      <c r="B255" s="10" t="s">
        <v>323</v>
      </c>
      <c r="C255" s="9" t="s">
        <v>262</v>
      </c>
      <c r="D255" s="9" t="s">
        <v>172</v>
      </c>
      <c r="E255" s="9" t="s">
        <v>164</v>
      </c>
      <c r="F255" s="11">
        <f t="shared" ref="F255:N255" si="76">SUM(F257:F258)</f>
        <v>0</v>
      </c>
      <c r="G255" s="11">
        <f t="shared" si="76"/>
        <v>0</v>
      </c>
      <c r="H255" s="11">
        <f t="shared" si="76"/>
        <v>0</v>
      </c>
      <c r="I255" s="11">
        <f t="shared" si="76"/>
        <v>0</v>
      </c>
      <c r="J255" s="11">
        <f t="shared" si="76"/>
        <v>0</v>
      </c>
      <c r="K255" s="11">
        <f t="shared" si="76"/>
        <v>0</v>
      </c>
      <c r="L255" s="11">
        <f t="shared" si="76"/>
        <v>0</v>
      </c>
      <c r="M255" s="11">
        <f t="shared" si="76"/>
        <v>0</v>
      </c>
      <c r="N255" s="11">
        <f t="shared" si="76"/>
        <v>0</v>
      </c>
    </row>
    <row r="256" spans="1:14" ht="39.950000000000003" customHeight="1">
      <c r="A256" s="9"/>
      <c r="B256" s="10" t="s">
        <v>167</v>
      </c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 spans="1:14" ht="39.950000000000003" customHeight="1">
      <c r="A257" s="9">
        <v>2931</v>
      </c>
      <c r="B257" s="10" t="s">
        <v>324</v>
      </c>
      <c r="C257" s="9" t="s">
        <v>262</v>
      </c>
      <c r="D257" s="9" t="s">
        <v>172</v>
      </c>
      <c r="E257" s="9" t="s">
        <v>163</v>
      </c>
      <c r="F257" s="11">
        <f>SUM(G257,H257)</f>
        <v>0</v>
      </c>
      <c r="G257" s="11">
        <v>0</v>
      </c>
      <c r="H257" s="11">
        <v>0</v>
      </c>
      <c r="I257" s="11">
        <f>SUM(J257,K257)</f>
        <v>0</v>
      </c>
      <c r="J257" s="11">
        <v>0</v>
      </c>
      <c r="K257" s="11">
        <v>0</v>
      </c>
      <c r="L257" s="11">
        <f>SUM(M257,N257)</f>
        <v>0</v>
      </c>
      <c r="M257" s="11">
        <v>0</v>
      </c>
      <c r="N257" s="11">
        <v>0</v>
      </c>
    </row>
    <row r="258" spans="1:14" ht="39.950000000000003" customHeight="1">
      <c r="A258" s="9">
        <v>2932</v>
      </c>
      <c r="B258" s="10" t="s">
        <v>325</v>
      </c>
      <c r="C258" s="9" t="s">
        <v>262</v>
      </c>
      <c r="D258" s="9" t="s">
        <v>172</v>
      </c>
      <c r="E258" s="9" t="s">
        <v>170</v>
      </c>
      <c r="F258" s="11">
        <f>SUM(G258,H258)</f>
        <v>0</v>
      </c>
      <c r="G258" s="11">
        <v>0</v>
      </c>
      <c r="H258" s="11">
        <v>0</v>
      </c>
      <c r="I258" s="11">
        <f>SUM(J258,K258)</f>
        <v>0</v>
      </c>
      <c r="J258" s="11">
        <v>0</v>
      </c>
      <c r="K258" s="11">
        <v>0</v>
      </c>
      <c r="L258" s="11">
        <f>SUM(M258,N258)</f>
        <v>0</v>
      </c>
      <c r="M258" s="11">
        <v>0</v>
      </c>
      <c r="N258" s="11">
        <v>0</v>
      </c>
    </row>
    <row r="259" spans="1:14" ht="39.950000000000003" customHeight="1">
      <c r="A259" s="9">
        <v>2940</v>
      </c>
      <c r="B259" s="10" t="s">
        <v>326</v>
      </c>
      <c r="C259" s="9" t="s">
        <v>262</v>
      </c>
      <c r="D259" s="9" t="s">
        <v>181</v>
      </c>
      <c r="E259" s="9" t="s">
        <v>164</v>
      </c>
      <c r="F259" s="11">
        <f t="shared" ref="F259:N259" si="77">SUM(F261:F262)</f>
        <v>0</v>
      </c>
      <c r="G259" s="11">
        <f t="shared" si="77"/>
        <v>0</v>
      </c>
      <c r="H259" s="11">
        <f t="shared" si="77"/>
        <v>0</v>
      </c>
      <c r="I259" s="11">
        <f t="shared" si="77"/>
        <v>0</v>
      </c>
      <c r="J259" s="11">
        <f t="shared" si="77"/>
        <v>0</v>
      </c>
      <c r="K259" s="11">
        <f t="shared" si="77"/>
        <v>0</v>
      </c>
      <c r="L259" s="11">
        <f t="shared" si="77"/>
        <v>0</v>
      </c>
      <c r="M259" s="11">
        <f t="shared" si="77"/>
        <v>0</v>
      </c>
      <c r="N259" s="11">
        <f t="shared" si="77"/>
        <v>0</v>
      </c>
    </row>
    <row r="260" spans="1:14" ht="39.950000000000003" customHeight="1">
      <c r="A260" s="9"/>
      <c r="B260" s="10" t="s">
        <v>167</v>
      </c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 spans="1:14" ht="39.950000000000003" customHeight="1">
      <c r="A261" s="9">
        <v>2941</v>
      </c>
      <c r="B261" s="10" t="s">
        <v>327</v>
      </c>
      <c r="C261" s="9" t="s">
        <v>262</v>
      </c>
      <c r="D261" s="9" t="s">
        <v>181</v>
      </c>
      <c r="E261" s="9" t="s">
        <v>163</v>
      </c>
      <c r="F261" s="11">
        <f>SUM(G261,H261)</f>
        <v>0</v>
      </c>
      <c r="G261" s="11">
        <v>0</v>
      </c>
      <c r="H261" s="11">
        <v>0</v>
      </c>
      <c r="I261" s="11">
        <f>SUM(J261,K261)</f>
        <v>0</v>
      </c>
      <c r="J261" s="11">
        <v>0</v>
      </c>
      <c r="K261" s="11">
        <v>0</v>
      </c>
      <c r="L261" s="11">
        <f>SUM(M261,N261)</f>
        <v>0</v>
      </c>
      <c r="M261" s="11">
        <v>0</v>
      </c>
      <c r="N261" s="11">
        <v>0</v>
      </c>
    </row>
    <row r="262" spans="1:14" ht="39.950000000000003" customHeight="1">
      <c r="A262" s="9">
        <v>2942</v>
      </c>
      <c r="B262" s="10" t="s">
        <v>328</v>
      </c>
      <c r="C262" s="9" t="s">
        <v>262</v>
      </c>
      <c r="D262" s="9" t="s">
        <v>181</v>
      </c>
      <c r="E262" s="9" t="s">
        <v>170</v>
      </c>
      <c r="F262" s="11">
        <f>SUM(G262,H262)</f>
        <v>0</v>
      </c>
      <c r="G262" s="11">
        <v>0</v>
      </c>
      <c r="H262" s="11">
        <v>0</v>
      </c>
      <c r="I262" s="11">
        <f>SUM(J262,K262)</f>
        <v>0</v>
      </c>
      <c r="J262" s="11">
        <v>0</v>
      </c>
      <c r="K262" s="11">
        <v>0</v>
      </c>
      <c r="L262" s="11">
        <f>SUM(M262,N262)</f>
        <v>0</v>
      </c>
      <c r="M262" s="11">
        <v>0</v>
      </c>
      <c r="N262" s="11">
        <v>0</v>
      </c>
    </row>
    <row r="263" spans="1:14" ht="39.950000000000003" customHeight="1">
      <c r="A263" s="9">
        <v>2950</v>
      </c>
      <c r="B263" s="10" t="s">
        <v>329</v>
      </c>
      <c r="C263" s="9" t="s">
        <v>262</v>
      </c>
      <c r="D263" s="9" t="s">
        <v>184</v>
      </c>
      <c r="E263" s="9" t="s">
        <v>164</v>
      </c>
      <c r="F263" s="11">
        <f t="shared" ref="F263:N263" si="78">SUM(F265:F266)</f>
        <v>0</v>
      </c>
      <c r="G263" s="11">
        <f t="shared" si="78"/>
        <v>0</v>
      </c>
      <c r="H263" s="11">
        <f t="shared" si="78"/>
        <v>0</v>
      </c>
      <c r="I263" s="11">
        <f t="shared" si="78"/>
        <v>0</v>
      </c>
      <c r="J263" s="11">
        <f t="shared" si="78"/>
        <v>0</v>
      </c>
      <c r="K263" s="11">
        <f t="shared" si="78"/>
        <v>0</v>
      </c>
      <c r="L263" s="11">
        <f t="shared" si="78"/>
        <v>0</v>
      </c>
      <c r="M263" s="11">
        <f t="shared" si="78"/>
        <v>0</v>
      </c>
      <c r="N263" s="11">
        <f t="shared" si="78"/>
        <v>0</v>
      </c>
    </row>
    <row r="264" spans="1:14" ht="39.950000000000003" customHeight="1">
      <c r="A264" s="9"/>
      <c r="B264" s="10" t="s">
        <v>167</v>
      </c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spans="1:14" ht="39.950000000000003" customHeight="1">
      <c r="A265" s="9">
        <v>2951</v>
      </c>
      <c r="B265" s="10" t="s">
        <v>330</v>
      </c>
      <c r="C265" s="9" t="s">
        <v>262</v>
      </c>
      <c r="D265" s="9" t="s">
        <v>184</v>
      </c>
      <c r="E265" s="9" t="s">
        <v>163</v>
      </c>
      <c r="F265" s="11">
        <f>SUM(G265,H265)</f>
        <v>0</v>
      </c>
      <c r="G265" s="11">
        <v>0</v>
      </c>
      <c r="H265" s="11">
        <v>0</v>
      </c>
      <c r="I265" s="11">
        <f>SUM(J265,K265)</f>
        <v>0</v>
      </c>
      <c r="J265" s="11">
        <v>0</v>
      </c>
      <c r="K265" s="11">
        <v>0</v>
      </c>
      <c r="L265" s="11">
        <f>SUM(M265,N265)</f>
        <v>0</v>
      </c>
      <c r="M265" s="11">
        <v>0</v>
      </c>
      <c r="N265" s="11">
        <v>0</v>
      </c>
    </row>
    <row r="266" spans="1:14" ht="39.950000000000003" customHeight="1">
      <c r="A266" s="9">
        <v>2952</v>
      </c>
      <c r="B266" s="10" t="s">
        <v>331</v>
      </c>
      <c r="C266" s="9" t="s">
        <v>262</v>
      </c>
      <c r="D266" s="9" t="s">
        <v>184</v>
      </c>
      <c r="E266" s="9" t="s">
        <v>170</v>
      </c>
      <c r="F266" s="11">
        <f>SUM(G266,H266)</f>
        <v>0</v>
      </c>
      <c r="G266" s="11">
        <v>0</v>
      </c>
      <c r="H266" s="11">
        <v>0</v>
      </c>
      <c r="I266" s="11">
        <f>SUM(J266,K266)</f>
        <v>0</v>
      </c>
      <c r="J266" s="11">
        <v>0</v>
      </c>
      <c r="K266" s="11">
        <v>0</v>
      </c>
      <c r="L266" s="11">
        <f>SUM(M266,N266)</f>
        <v>0</v>
      </c>
      <c r="M266" s="11">
        <v>0</v>
      </c>
      <c r="N266" s="11">
        <v>0</v>
      </c>
    </row>
    <row r="267" spans="1:14" ht="39.950000000000003" customHeight="1">
      <c r="A267" s="9">
        <v>2960</v>
      </c>
      <c r="B267" s="10" t="s">
        <v>332</v>
      </c>
      <c r="C267" s="9" t="s">
        <v>262</v>
      </c>
      <c r="D267" s="9" t="s">
        <v>187</v>
      </c>
      <c r="E267" s="9" t="s">
        <v>164</v>
      </c>
      <c r="F267" s="11">
        <f t="shared" ref="F267:N267" si="79">SUM(F269)</f>
        <v>45352000</v>
      </c>
      <c r="G267" s="11">
        <f t="shared" si="79"/>
        <v>45352000</v>
      </c>
      <c r="H267" s="11">
        <f t="shared" si="79"/>
        <v>0</v>
      </c>
      <c r="I267" s="11">
        <f t="shared" si="79"/>
        <v>46214700</v>
      </c>
      <c r="J267" s="11">
        <f t="shared" si="79"/>
        <v>46214700</v>
      </c>
      <c r="K267" s="11">
        <f t="shared" si="79"/>
        <v>0</v>
      </c>
      <c r="L267" s="11">
        <f t="shared" si="79"/>
        <v>16450289</v>
      </c>
      <c r="M267" s="11">
        <f t="shared" si="79"/>
        <v>16450289</v>
      </c>
      <c r="N267" s="11">
        <f t="shared" si="79"/>
        <v>0</v>
      </c>
    </row>
    <row r="268" spans="1:14" ht="39.950000000000003" customHeight="1">
      <c r="A268" s="9"/>
      <c r="B268" s="10" t="s">
        <v>167</v>
      </c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spans="1:14" ht="39.950000000000003" customHeight="1">
      <c r="A269" s="9">
        <v>2961</v>
      </c>
      <c r="B269" s="10" t="s">
        <v>332</v>
      </c>
      <c r="C269" s="9" t="s">
        <v>262</v>
      </c>
      <c r="D269" s="9" t="s">
        <v>187</v>
      </c>
      <c r="E269" s="9" t="s">
        <v>163</v>
      </c>
      <c r="F269" s="11">
        <f>SUM(G269,H269)</f>
        <v>45352000</v>
      </c>
      <c r="G269" s="11">
        <v>45352000</v>
      </c>
      <c r="H269" s="11">
        <v>0</v>
      </c>
      <c r="I269" s="11">
        <f>SUM(J269,K269)</f>
        <v>46214700</v>
      </c>
      <c r="J269" s="11">
        <v>46214700</v>
      </c>
      <c r="K269" s="11">
        <v>0</v>
      </c>
      <c r="L269" s="11">
        <f>SUM(M269,N269)</f>
        <v>16450289</v>
      </c>
      <c r="M269" s="11">
        <v>16450289</v>
      </c>
      <c r="N269" s="11">
        <v>0</v>
      </c>
    </row>
    <row r="270" spans="1:14" ht="39.950000000000003" customHeight="1">
      <c r="A270" s="9">
        <v>2970</v>
      </c>
      <c r="B270" s="10" t="s">
        <v>333</v>
      </c>
      <c r="C270" s="9" t="s">
        <v>262</v>
      </c>
      <c r="D270" s="9" t="s">
        <v>190</v>
      </c>
      <c r="E270" s="9" t="s">
        <v>164</v>
      </c>
      <c r="F270" s="11">
        <f t="shared" ref="F270:N270" si="80">SUM(F272)</f>
        <v>0</v>
      </c>
      <c r="G270" s="11">
        <f t="shared" si="80"/>
        <v>0</v>
      </c>
      <c r="H270" s="11">
        <f t="shared" si="80"/>
        <v>0</v>
      </c>
      <c r="I270" s="11">
        <f t="shared" si="80"/>
        <v>0</v>
      </c>
      <c r="J270" s="11">
        <f t="shared" si="80"/>
        <v>0</v>
      </c>
      <c r="K270" s="11">
        <f t="shared" si="80"/>
        <v>0</v>
      </c>
      <c r="L270" s="11">
        <f t="shared" si="80"/>
        <v>0</v>
      </c>
      <c r="M270" s="11">
        <f t="shared" si="80"/>
        <v>0</v>
      </c>
      <c r="N270" s="11">
        <f t="shared" si="80"/>
        <v>0</v>
      </c>
    </row>
    <row r="271" spans="1:14" ht="39.950000000000003" customHeight="1">
      <c r="A271" s="9"/>
      <c r="B271" s="10" t="s">
        <v>167</v>
      </c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</row>
    <row r="272" spans="1:14" ht="39.950000000000003" customHeight="1">
      <c r="A272" s="9">
        <v>2971</v>
      </c>
      <c r="B272" s="10" t="s">
        <v>333</v>
      </c>
      <c r="C272" s="9" t="s">
        <v>262</v>
      </c>
      <c r="D272" s="9" t="s">
        <v>190</v>
      </c>
      <c r="E272" s="9" t="s">
        <v>163</v>
      </c>
      <c r="F272" s="11">
        <f>SUM(G272,H272)</f>
        <v>0</v>
      </c>
      <c r="G272" s="11">
        <v>0</v>
      </c>
      <c r="H272" s="11">
        <v>0</v>
      </c>
      <c r="I272" s="11">
        <f>SUM(J272,K272)</f>
        <v>0</v>
      </c>
      <c r="J272" s="11">
        <v>0</v>
      </c>
      <c r="K272" s="11">
        <v>0</v>
      </c>
      <c r="L272" s="11">
        <f>SUM(M272,N272)</f>
        <v>0</v>
      </c>
      <c r="M272" s="11">
        <v>0</v>
      </c>
      <c r="N272" s="11">
        <v>0</v>
      </c>
    </row>
    <row r="273" spans="1:14" ht="39.950000000000003" customHeight="1">
      <c r="A273" s="9">
        <v>2980</v>
      </c>
      <c r="B273" s="10" t="s">
        <v>334</v>
      </c>
      <c r="C273" s="9" t="s">
        <v>262</v>
      </c>
      <c r="D273" s="9" t="s">
        <v>192</v>
      </c>
      <c r="E273" s="9" t="s">
        <v>164</v>
      </c>
      <c r="F273" s="11">
        <f t="shared" ref="F273:N273" si="81">SUM(F275)</f>
        <v>0</v>
      </c>
      <c r="G273" s="11">
        <f t="shared" si="81"/>
        <v>0</v>
      </c>
      <c r="H273" s="11">
        <f t="shared" si="81"/>
        <v>0</v>
      </c>
      <c r="I273" s="11">
        <f t="shared" si="81"/>
        <v>0</v>
      </c>
      <c r="J273" s="11">
        <f t="shared" si="81"/>
        <v>0</v>
      </c>
      <c r="K273" s="11">
        <f t="shared" si="81"/>
        <v>0</v>
      </c>
      <c r="L273" s="11">
        <f t="shared" si="81"/>
        <v>0</v>
      </c>
      <c r="M273" s="11">
        <f t="shared" si="81"/>
        <v>0</v>
      </c>
      <c r="N273" s="11">
        <f t="shared" si="81"/>
        <v>0</v>
      </c>
    </row>
    <row r="274" spans="1:14" ht="39.950000000000003" customHeight="1">
      <c r="A274" s="9"/>
      <c r="B274" s="10" t="s">
        <v>167</v>
      </c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</row>
    <row r="275" spans="1:14" ht="39.950000000000003" customHeight="1">
      <c r="A275" s="9">
        <v>2981</v>
      </c>
      <c r="B275" s="10" t="s">
        <v>334</v>
      </c>
      <c r="C275" s="9" t="s">
        <v>262</v>
      </c>
      <c r="D275" s="9" t="s">
        <v>192</v>
      </c>
      <c r="E275" s="9" t="s">
        <v>163</v>
      </c>
      <c r="F275" s="11">
        <f>SUM(G275,H275)</f>
        <v>0</v>
      </c>
      <c r="G275" s="11">
        <v>0</v>
      </c>
      <c r="H275" s="11">
        <v>0</v>
      </c>
      <c r="I275" s="11">
        <f>SUM(J275,K275)</f>
        <v>0</v>
      </c>
      <c r="J275" s="11">
        <v>0</v>
      </c>
      <c r="K275" s="11">
        <v>0</v>
      </c>
      <c r="L275" s="11">
        <f>SUM(M275,N275)</f>
        <v>0</v>
      </c>
      <c r="M275" s="11">
        <v>0</v>
      </c>
      <c r="N275" s="11">
        <v>0</v>
      </c>
    </row>
    <row r="276" spans="1:14" ht="39.950000000000003" customHeight="1">
      <c r="A276" s="9">
        <v>3000</v>
      </c>
      <c r="B276" s="10" t="s">
        <v>335</v>
      </c>
      <c r="C276" s="9" t="s">
        <v>336</v>
      </c>
      <c r="D276" s="9" t="s">
        <v>164</v>
      </c>
      <c r="E276" s="9" t="s">
        <v>164</v>
      </c>
      <c r="F276" s="11">
        <f t="shared" ref="F276:L276" si="82">SUM(F278,F282,F285,F288,F291,F294,F297,F300,F304)</f>
        <v>66710000</v>
      </c>
      <c r="G276" s="11">
        <f t="shared" si="82"/>
        <v>66710000</v>
      </c>
      <c r="H276" s="11">
        <f t="shared" si="82"/>
        <v>0</v>
      </c>
      <c r="I276" s="11">
        <f t="shared" si="82"/>
        <v>57677000</v>
      </c>
      <c r="J276" s="11">
        <f t="shared" si="82"/>
        <v>57677000</v>
      </c>
      <c r="K276" s="11">
        <f t="shared" si="82"/>
        <v>0</v>
      </c>
      <c r="L276" s="11">
        <f t="shared" si="82"/>
        <v>13253020</v>
      </c>
      <c r="M276" s="11">
        <f>SUM(M278,M282,M285,M288,M291,M294,M297,M2300,M304)</f>
        <v>13253020</v>
      </c>
      <c r="N276" s="11">
        <f>SUM(N278,N282,N285,N288,N291,N294,N297,N300,N304)</f>
        <v>0</v>
      </c>
    </row>
    <row r="277" spans="1:14" ht="39.950000000000003" customHeight="1">
      <c r="A277" s="9"/>
      <c r="B277" s="10" t="s">
        <v>167</v>
      </c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 spans="1:14" ht="39.950000000000003" customHeight="1">
      <c r="A278" s="9">
        <v>3010</v>
      </c>
      <c r="B278" s="10" t="s">
        <v>337</v>
      </c>
      <c r="C278" s="9" t="s">
        <v>336</v>
      </c>
      <c r="D278" s="9" t="s">
        <v>163</v>
      </c>
      <c r="E278" s="9" t="s">
        <v>164</v>
      </c>
      <c r="F278" s="11">
        <f t="shared" ref="F278:N278" si="83">SUM(F280:F281)</f>
        <v>0</v>
      </c>
      <c r="G278" s="11">
        <f t="shared" si="83"/>
        <v>0</v>
      </c>
      <c r="H278" s="11">
        <f t="shared" si="83"/>
        <v>0</v>
      </c>
      <c r="I278" s="11">
        <f t="shared" si="83"/>
        <v>0</v>
      </c>
      <c r="J278" s="11">
        <f t="shared" si="83"/>
        <v>0</v>
      </c>
      <c r="K278" s="11">
        <f t="shared" si="83"/>
        <v>0</v>
      </c>
      <c r="L278" s="11">
        <f t="shared" si="83"/>
        <v>0</v>
      </c>
      <c r="M278" s="11">
        <f t="shared" si="83"/>
        <v>0</v>
      </c>
      <c r="N278" s="11">
        <f t="shared" si="83"/>
        <v>0</v>
      </c>
    </row>
    <row r="279" spans="1:14" ht="39.950000000000003" customHeight="1">
      <c r="A279" s="9"/>
      <c r="B279" s="10" t="s">
        <v>167</v>
      </c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</row>
    <row r="280" spans="1:14" ht="39.950000000000003" customHeight="1">
      <c r="A280" s="9">
        <v>3011</v>
      </c>
      <c r="B280" s="10" t="s">
        <v>338</v>
      </c>
      <c r="C280" s="9" t="s">
        <v>336</v>
      </c>
      <c r="D280" s="9" t="s">
        <v>163</v>
      </c>
      <c r="E280" s="9" t="s">
        <v>163</v>
      </c>
      <c r="F280" s="11">
        <f>SUM(G280,H280)</f>
        <v>0</v>
      </c>
      <c r="G280" s="11">
        <v>0</v>
      </c>
      <c r="H280" s="11">
        <v>0</v>
      </c>
      <c r="I280" s="11">
        <f>SUM(J280,K280)</f>
        <v>0</v>
      </c>
      <c r="J280" s="11">
        <v>0</v>
      </c>
      <c r="K280" s="11">
        <v>0</v>
      </c>
      <c r="L280" s="11">
        <f>SUM(M280,N280)</f>
        <v>0</v>
      </c>
      <c r="M280" s="11">
        <v>0</v>
      </c>
      <c r="N280" s="11">
        <v>0</v>
      </c>
    </row>
    <row r="281" spans="1:14" ht="39.950000000000003" customHeight="1">
      <c r="A281" s="9">
        <v>3012</v>
      </c>
      <c r="B281" s="10" t="s">
        <v>339</v>
      </c>
      <c r="C281" s="9" t="s">
        <v>336</v>
      </c>
      <c r="D281" s="9" t="s">
        <v>163</v>
      </c>
      <c r="E281" s="9" t="s">
        <v>170</v>
      </c>
      <c r="F281" s="11">
        <f>SUM(G281,H281)</f>
        <v>0</v>
      </c>
      <c r="G281" s="11">
        <v>0</v>
      </c>
      <c r="H281" s="11">
        <v>0</v>
      </c>
      <c r="I281" s="11">
        <f>SUM(J281,K281)</f>
        <v>0</v>
      </c>
      <c r="J281" s="11">
        <v>0</v>
      </c>
      <c r="K281" s="11">
        <v>0</v>
      </c>
      <c r="L281" s="11">
        <f>SUM(M281,N281)</f>
        <v>0</v>
      </c>
      <c r="M281" s="11">
        <v>0</v>
      </c>
      <c r="N281" s="11">
        <v>0</v>
      </c>
    </row>
    <row r="282" spans="1:14" ht="39.950000000000003" customHeight="1">
      <c r="A282" s="9">
        <v>3020</v>
      </c>
      <c r="B282" s="10" t="s">
        <v>340</v>
      </c>
      <c r="C282" s="9" t="s">
        <v>336</v>
      </c>
      <c r="D282" s="9" t="s">
        <v>170</v>
      </c>
      <c r="E282" s="9" t="s">
        <v>164</v>
      </c>
      <c r="F282" s="11">
        <f t="shared" ref="F282:N282" si="84">SUM(F284)</f>
        <v>0</v>
      </c>
      <c r="G282" s="11">
        <f t="shared" si="84"/>
        <v>0</v>
      </c>
      <c r="H282" s="11">
        <f t="shared" si="84"/>
        <v>0</v>
      </c>
      <c r="I282" s="11">
        <f t="shared" si="84"/>
        <v>0</v>
      </c>
      <c r="J282" s="11">
        <f t="shared" si="84"/>
        <v>0</v>
      </c>
      <c r="K282" s="11">
        <f t="shared" si="84"/>
        <v>0</v>
      </c>
      <c r="L282" s="11">
        <f t="shared" si="84"/>
        <v>0</v>
      </c>
      <c r="M282" s="11">
        <f t="shared" si="84"/>
        <v>0</v>
      </c>
      <c r="N282" s="11">
        <f t="shared" si="84"/>
        <v>0</v>
      </c>
    </row>
    <row r="283" spans="1:14" ht="39.950000000000003" customHeight="1">
      <c r="A283" s="9"/>
      <c r="B283" s="10" t="s">
        <v>167</v>
      </c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 spans="1:14" ht="39.950000000000003" customHeight="1">
      <c r="A284" s="9">
        <v>3021</v>
      </c>
      <c r="B284" s="10" t="s">
        <v>340</v>
      </c>
      <c r="C284" s="9" t="s">
        <v>336</v>
      </c>
      <c r="D284" s="9" t="s">
        <v>170</v>
      </c>
      <c r="E284" s="9" t="s">
        <v>163</v>
      </c>
      <c r="F284" s="11">
        <f>SUM(G284,H284)</f>
        <v>0</v>
      </c>
      <c r="G284" s="11">
        <v>0</v>
      </c>
      <c r="H284" s="11">
        <v>0</v>
      </c>
      <c r="I284" s="11">
        <f>SUM(J284,K284)</f>
        <v>0</v>
      </c>
      <c r="J284" s="11">
        <v>0</v>
      </c>
      <c r="K284" s="11">
        <v>0</v>
      </c>
      <c r="L284" s="11">
        <f>SUM(M284,N284)</f>
        <v>0</v>
      </c>
      <c r="M284" s="11">
        <v>0</v>
      </c>
      <c r="N284" s="11">
        <v>0</v>
      </c>
    </row>
    <row r="285" spans="1:14" ht="39.950000000000003" customHeight="1">
      <c r="A285" s="9">
        <v>3030</v>
      </c>
      <c r="B285" s="10" t="s">
        <v>341</v>
      </c>
      <c r="C285" s="9" t="s">
        <v>336</v>
      </c>
      <c r="D285" s="9" t="s">
        <v>172</v>
      </c>
      <c r="E285" s="9" t="s">
        <v>164</v>
      </c>
      <c r="F285" s="11">
        <f t="shared" ref="F285:N285" si="85">SUM(F287)</f>
        <v>2500000</v>
      </c>
      <c r="G285" s="11">
        <f t="shared" si="85"/>
        <v>2500000</v>
      </c>
      <c r="H285" s="11">
        <f t="shared" si="85"/>
        <v>0</v>
      </c>
      <c r="I285" s="11">
        <f t="shared" si="85"/>
        <v>2547000</v>
      </c>
      <c r="J285" s="11">
        <f t="shared" si="85"/>
        <v>2547000</v>
      </c>
      <c r="K285" s="11">
        <f t="shared" si="85"/>
        <v>0</v>
      </c>
      <c r="L285" s="11">
        <f t="shared" si="85"/>
        <v>785000</v>
      </c>
      <c r="M285" s="11">
        <f t="shared" si="85"/>
        <v>785000</v>
      </c>
      <c r="N285" s="11">
        <f t="shared" si="85"/>
        <v>0</v>
      </c>
    </row>
    <row r="286" spans="1:14" ht="39.950000000000003" customHeight="1">
      <c r="A286" s="9"/>
      <c r="B286" s="10" t="s">
        <v>167</v>
      </c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</row>
    <row r="287" spans="1:14" ht="39.950000000000003" customHeight="1">
      <c r="A287" s="9">
        <v>3031</v>
      </c>
      <c r="B287" s="10" t="s">
        <v>341</v>
      </c>
      <c r="C287" s="9" t="s">
        <v>336</v>
      </c>
      <c r="D287" s="9" t="s">
        <v>172</v>
      </c>
      <c r="E287" s="9" t="s">
        <v>163</v>
      </c>
      <c r="F287" s="11">
        <f>SUM(G287,H287)</f>
        <v>2500000</v>
      </c>
      <c r="G287" s="11">
        <v>2500000</v>
      </c>
      <c r="H287" s="11">
        <v>0</v>
      </c>
      <c r="I287" s="11">
        <f>SUM(J287,K287)</f>
        <v>2547000</v>
      </c>
      <c r="J287" s="11">
        <v>2547000</v>
      </c>
      <c r="K287" s="11">
        <v>0</v>
      </c>
      <c r="L287" s="11">
        <f>SUM(M287,N287)</f>
        <v>785000</v>
      </c>
      <c r="M287" s="11">
        <v>785000</v>
      </c>
      <c r="N287" s="11">
        <v>0</v>
      </c>
    </row>
    <row r="288" spans="1:14" ht="39.950000000000003" customHeight="1">
      <c r="A288" s="9">
        <v>3040</v>
      </c>
      <c r="B288" s="10" t="s">
        <v>342</v>
      </c>
      <c r="C288" s="9" t="s">
        <v>336</v>
      </c>
      <c r="D288" s="9" t="s">
        <v>181</v>
      </c>
      <c r="E288" s="9" t="s">
        <v>164</v>
      </c>
      <c r="F288" s="11">
        <f t="shared" ref="F288:N288" si="86">SUM(F290)</f>
        <v>36450000</v>
      </c>
      <c r="G288" s="11">
        <f t="shared" si="86"/>
        <v>36450000</v>
      </c>
      <c r="H288" s="11">
        <f t="shared" si="86"/>
        <v>0</v>
      </c>
      <c r="I288" s="11">
        <f t="shared" si="86"/>
        <v>27370000</v>
      </c>
      <c r="J288" s="11">
        <f t="shared" si="86"/>
        <v>27370000</v>
      </c>
      <c r="K288" s="11">
        <f t="shared" si="86"/>
        <v>0</v>
      </c>
      <c r="L288" s="11">
        <f t="shared" si="86"/>
        <v>6863020</v>
      </c>
      <c r="M288" s="11">
        <f t="shared" si="86"/>
        <v>6863020</v>
      </c>
      <c r="N288" s="11">
        <f t="shared" si="86"/>
        <v>0</v>
      </c>
    </row>
    <row r="289" spans="1:14" ht="39.950000000000003" customHeight="1">
      <c r="A289" s="9"/>
      <c r="B289" s="10" t="s">
        <v>167</v>
      </c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 spans="1:14" ht="39.950000000000003" customHeight="1">
      <c r="A290" s="9">
        <v>3041</v>
      </c>
      <c r="B290" s="10" t="s">
        <v>342</v>
      </c>
      <c r="C290" s="9" t="s">
        <v>336</v>
      </c>
      <c r="D290" s="9" t="s">
        <v>181</v>
      </c>
      <c r="E290" s="9" t="s">
        <v>163</v>
      </c>
      <c r="F290" s="11">
        <f>SUM(G290,H290)</f>
        <v>36450000</v>
      </c>
      <c r="G290" s="11">
        <v>36450000</v>
      </c>
      <c r="H290" s="11">
        <v>0</v>
      </c>
      <c r="I290" s="11">
        <f>SUM(J290,K290)</f>
        <v>27370000</v>
      </c>
      <c r="J290" s="11">
        <v>27370000</v>
      </c>
      <c r="K290" s="11">
        <v>0</v>
      </c>
      <c r="L290" s="11">
        <f>SUM(M290,N290)</f>
        <v>6863020</v>
      </c>
      <c r="M290" s="11">
        <v>6863020</v>
      </c>
      <c r="N290" s="11">
        <v>0</v>
      </c>
    </row>
    <row r="291" spans="1:14" ht="39.950000000000003" customHeight="1">
      <c r="A291" s="9">
        <v>3050</v>
      </c>
      <c r="B291" s="10" t="s">
        <v>343</v>
      </c>
      <c r="C291" s="9" t="s">
        <v>336</v>
      </c>
      <c r="D291" s="9" t="s">
        <v>184</v>
      </c>
      <c r="E291" s="9" t="s">
        <v>164</v>
      </c>
      <c r="F291" s="11">
        <f t="shared" ref="F291:N291" si="87">SUM(F293)</f>
        <v>0</v>
      </c>
      <c r="G291" s="11">
        <f t="shared" si="87"/>
        <v>0</v>
      </c>
      <c r="H291" s="11">
        <f t="shared" si="87"/>
        <v>0</v>
      </c>
      <c r="I291" s="11">
        <f t="shared" si="87"/>
        <v>0</v>
      </c>
      <c r="J291" s="11">
        <f t="shared" si="87"/>
        <v>0</v>
      </c>
      <c r="K291" s="11">
        <f t="shared" si="87"/>
        <v>0</v>
      </c>
      <c r="L291" s="11">
        <f t="shared" si="87"/>
        <v>0</v>
      </c>
      <c r="M291" s="11">
        <f t="shared" si="87"/>
        <v>0</v>
      </c>
      <c r="N291" s="11">
        <f t="shared" si="87"/>
        <v>0</v>
      </c>
    </row>
    <row r="292" spans="1:14" ht="39.950000000000003" customHeight="1">
      <c r="A292" s="9"/>
      <c r="B292" s="10" t="s">
        <v>167</v>
      </c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</row>
    <row r="293" spans="1:14" ht="39.950000000000003" customHeight="1">
      <c r="A293" s="9">
        <v>3051</v>
      </c>
      <c r="B293" s="10" t="s">
        <v>343</v>
      </c>
      <c r="C293" s="9" t="s">
        <v>336</v>
      </c>
      <c r="D293" s="9" t="s">
        <v>184</v>
      </c>
      <c r="E293" s="9" t="s">
        <v>163</v>
      </c>
      <c r="F293" s="11">
        <f>SUM(G293,H293)</f>
        <v>0</v>
      </c>
      <c r="G293" s="11">
        <v>0</v>
      </c>
      <c r="H293" s="11">
        <v>0</v>
      </c>
      <c r="I293" s="11">
        <f>SUM(J293,K293)</f>
        <v>0</v>
      </c>
      <c r="J293" s="11">
        <v>0</v>
      </c>
      <c r="K293" s="11">
        <v>0</v>
      </c>
      <c r="L293" s="11">
        <f>SUM(M293,N293)</f>
        <v>0</v>
      </c>
      <c r="M293" s="11">
        <v>0</v>
      </c>
      <c r="N293" s="11">
        <v>0</v>
      </c>
    </row>
    <row r="294" spans="1:14" ht="39.950000000000003" customHeight="1">
      <c r="A294" s="9">
        <v>3060</v>
      </c>
      <c r="B294" s="10" t="s">
        <v>344</v>
      </c>
      <c r="C294" s="9" t="s">
        <v>336</v>
      </c>
      <c r="D294" s="9" t="s">
        <v>187</v>
      </c>
      <c r="E294" s="9" t="s">
        <v>164</v>
      </c>
      <c r="F294" s="11">
        <f t="shared" ref="F294:N294" si="88">SUM(F296)</f>
        <v>1260000</v>
      </c>
      <c r="G294" s="11">
        <f t="shared" si="88"/>
        <v>1260000</v>
      </c>
      <c r="H294" s="11">
        <f t="shared" si="88"/>
        <v>0</v>
      </c>
      <c r="I294" s="11">
        <f t="shared" si="88"/>
        <v>1260000</v>
      </c>
      <c r="J294" s="11">
        <f t="shared" si="88"/>
        <v>1260000</v>
      </c>
      <c r="K294" s="11">
        <f t="shared" si="88"/>
        <v>0</v>
      </c>
      <c r="L294" s="11">
        <f t="shared" si="88"/>
        <v>120000</v>
      </c>
      <c r="M294" s="11">
        <f t="shared" si="88"/>
        <v>120000</v>
      </c>
      <c r="N294" s="11">
        <f t="shared" si="88"/>
        <v>0</v>
      </c>
    </row>
    <row r="295" spans="1:14" ht="39.950000000000003" customHeight="1">
      <c r="A295" s="9"/>
      <c r="B295" s="10" t="s">
        <v>167</v>
      </c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 spans="1:14" ht="39.950000000000003" customHeight="1">
      <c r="A296" s="9">
        <v>3061</v>
      </c>
      <c r="B296" s="10" t="s">
        <v>344</v>
      </c>
      <c r="C296" s="9" t="s">
        <v>336</v>
      </c>
      <c r="D296" s="9" t="s">
        <v>187</v>
      </c>
      <c r="E296" s="9" t="s">
        <v>163</v>
      </c>
      <c r="F296" s="11">
        <f>SUM(G296,H296)</f>
        <v>1260000</v>
      </c>
      <c r="G296" s="11">
        <v>1260000</v>
      </c>
      <c r="H296" s="11">
        <v>0</v>
      </c>
      <c r="I296" s="11">
        <f>SUM(J296,K296)</f>
        <v>1260000</v>
      </c>
      <c r="J296" s="11">
        <v>1260000</v>
      </c>
      <c r="K296" s="11">
        <v>0</v>
      </c>
      <c r="L296" s="11">
        <f>SUM(M296,N296)</f>
        <v>120000</v>
      </c>
      <c r="M296" s="11">
        <v>120000</v>
      </c>
      <c r="N296" s="11">
        <v>0</v>
      </c>
    </row>
    <row r="297" spans="1:14" ht="39.950000000000003" customHeight="1">
      <c r="A297" s="9">
        <v>3070</v>
      </c>
      <c r="B297" s="10" t="s">
        <v>345</v>
      </c>
      <c r="C297" s="9" t="s">
        <v>336</v>
      </c>
      <c r="D297" s="9" t="s">
        <v>190</v>
      </c>
      <c r="E297" s="9" t="s">
        <v>164</v>
      </c>
      <c r="F297" s="11">
        <f t="shared" ref="F297:N297" si="89">SUM(F299)</f>
        <v>26500000</v>
      </c>
      <c r="G297" s="11">
        <f t="shared" si="89"/>
        <v>26500000</v>
      </c>
      <c r="H297" s="11">
        <f t="shared" si="89"/>
        <v>0</v>
      </c>
      <c r="I297" s="11">
        <f t="shared" si="89"/>
        <v>26500000</v>
      </c>
      <c r="J297" s="11">
        <f t="shared" si="89"/>
        <v>26500000</v>
      </c>
      <c r="K297" s="11">
        <f t="shared" si="89"/>
        <v>0</v>
      </c>
      <c r="L297" s="11">
        <f t="shared" si="89"/>
        <v>5485000</v>
      </c>
      <c r="M297" s="11">
        <f t="shared" si="89"/>
        <v>5485000</v>
      </c>
      <c r="N297" s="11">
        <f t="shared" si="89"/>
        <v>0</v>
      </c>
    </row>
    <row r="298" spans="1:14" ht="39.950000000000003" customHeight="1">
      <c r="A298" s="9"/>
      <c r="B298" s="10" t="s">
        <v>167</v>
      </c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 spans="1:14" ht="39.950000000000003" customHeight="1">
      <c r="A299" s="9">
        <v>3071</v>
      </c>
      <c r="B299" s="10" t="s">
        <v>345</v>
      </c>
      <c r="C299" s="9" t="s">
        <v>336</v>
      </c>
      <c r="D299" s="9" t="s">
        <v>190</v>
      </c>
      <c r="E299" s="9" t="s">
        <v>163</v>
      </c>
      <c r="F299" s="11">
        <f>SUM(G299,H299)</f>
        <v>26500000</v>
      </c>
      <c r="G299" s="11">
        <v>26500000</v>
      </c>
      <c r="H299" s="11">
        <v>0</v>
      </c>
      <c r="I299" s="11">
        <f>SUM(J299,K299)</f>
        <v>26500000</v>
      </c>
      <c r="J299" s="11">
        <v>26500000</v>
      </c>
      <c r="K299" s="11">
        <v>0</v>
      </c>
      <c r="L299" s="11">
        <f>SUM(M299,N299)</f>
        <v>5485000</v>
      </c>
      <c r="M299" s="11">
        <v>5485000</v>
      </c>
      <c r="N299" s="11">
        <v>0</v>
      </c>
    </row>
    <row r="300" spans="1:14" ht="39.950000000000003" customHeight="1">
      <c r="A300" s="9">
        <v>3080</v>
      </c>
      <c r="B300" s="10" t="s">
        <v>346</v>
      </c>
      <c r="C300" s="9" t="s">
        <v>336</v>
      </c>
      <c r="D300" s="9" t="s">
        <v>192</v>
      </c>
      <c r="E300" s="9" t="s">
        <v>164</v>
      </c>
      <c r="F300" s="11">
        <f t="shared" ref="F300:N300" si="90">SUM(F302)</f>
        <v>0</v>
      </c>
      <c r="G300" s="11">
        <f t="shared" si="90"/>
        <v>0</v>
      </c>
      <c r="H300" s="11">
        <f t="shared" si="90"/>
        <v>0</v>
      </c>
      <c r="I300" s="11">
        <f t="shared" si="90"/>
        <v>0</v>
      </c>
      <c r="J300" s="11">
        <f t="shared" si="90"/>
        <v>0</v>
      </c>
      <c r="K300" s="11">
        <f t="shared" si="90"/>
        <v>0</v>
      </c>
      <c r="L300" s="11">
        <f t="shared" si="90"/>
        <v>0</v>
      </c>
      <c r="M300" s="11">
        <f t="shared" si="90"/>
        <v>0</v>
      </c>
      <c r="N300" s="11">
        <f t="shared" si="90"/>
        <v>0</v>
      </c>
    </row>
    <row r="301" spans="1:14" ht="39.950000000000003" customHeight="1">
      <c r="A301" s="9"/>
      <c r="B301" s="10" t="s">
        <v>167</v>
      </c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1:14" ht="39.950000000000003" customHeight="1">
      <c r="A302" s="9">
        <v>3081</v>
      </c>
      <c r="B302" s="10" t="s">
        <v>346</v>
      </c>
      <c r="C302" s="9" t="s">
        <v>336</v>
      </c>
      <c r="D302" s="9" t="s">
        <v>192</v>
      </c>
      <c r="E302" s="9" t="s">
        <v>163</v>
      </c>
      <c r="F302" s="11">
        <f>SUM(G302,H302)</f>
        <v>0</v>
      </c>
      <c r="G302" s="11">
        <v>0</v>
      </c>
      <c r="H302" s="11">
        <v>0</v>
      </c>
      <c r="I302" s="11">
        <f>SUM(J302,K302)</f>
        <v>0</v>
      </c>
      <c r="J302" s="11">
        <v>0</v>
      </c>
      <c r="K302" s="11">
        <v>0</v>
      </c>
      <c r="L302" s="11">
        <f>SUM(M302,N302)</f>
        <v>0</v>
      </c>
      <c r="M302" s="11">
        <v>0</v>
      </c>
      <c r="N302" s="11">
        <v>0</v>
      </c>
    </row>
    <row r="303" spans="1:14" ht="39.950000000000003" customHeight="1">
      <c r="A303" s="9"/>
      <c r="B303" s="10" t="s">
        <v>167</v>
      </c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1:14" ht="39.950000000000003" customHeight="1">
      <c r="A304" s="9">
        <v>3090</v>
      </c>
      <c r="B304" s="10" t="s">
        <v>347</v>
      </c>
      <c r="C304" s="9" t="s">
        <v>336</v>
      </c>
      <c r="D304" s="9" t="s">
        <v>262</v>
      </c>
      <c r="E304" s="9" t="s">
        <v>164</v>
      </c>
      <c r="F304" s="11">
        <f t="shared" ref="F304:N304" si="91">SUM(F306:F307)</f>
        <v>0</v>
      </c>
      <c r="G304" s="11">
        <f t="shared" si="91"/>
        <v>0</v>
      </c>
      <c r="H304" s="11">
        <f t="shared" si="91"/>
        <v>0</v>
      </c>
      <c r="I304" s="11">
        <f t="shared" si="91"/>
        <v>0</v>
      </c>
      <c r="J304" s="11">
        <f t="shared" si="91"/>
        <v>0</v>
      </c>
      <c r="K304" s="11">
        <f t="shared" si="91"/>
        <v>0</v>
      </c>
      <c r="L304" s="11">
        <f t="shared" si="91"/>
        <v>0</v>
      </c>
      <c r="M304" s="11">
        <f t="shared" si="91"/>
        <v>0</v>
      </c>
      <c r="N304" s="11">
        <f t="shared" si="91"/>
        <v>0</v>
      </c>
    </row>
    <row r="305" spans="1:14" ht="39.950000000000003" customHeight="1">
      <c r="A305" s="9"/>
      <c r="B305" s="10" t="s">
        <v>167</v>
      </c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</row>
    <row r="306" spans="1:14" ht="39.950000000000003" customHeight="1">
      <c r="A306" s="9">
        <v>3091</v>
      </c>
      <c r="B306" s="10" t="s">
        <v>347</v>
      </c>
      <c r="C306" s="9" t="s">
        <v>336</v>
      </c>
      <c r="D306" s="9" t="s">
        <v>262</v>
      </c>
      <c r="E306" s="9" t="s">
        <v>163</v>
      </c>
      <c r="F306" s="11">
        <f>SUM(G306,H306)</f>
        <v>0</v>
      </c>
      <c r="G306" s="11">
        <v>0</v>
      </c>
      <c r="H306" s="11">
        <v>0</v>
      </c>
      <c r="I306" s="11">
        <f>SUM(J306,K306)</f>
        <v>0</v>
      </c>
      <c r="J306" s="11">
        <v>0</v>
      </c>
      <c r="K306" s="11">
        <v>0</v>
      </c>
      <c r="L306" s="11">
        <f>SUM(M306,N306)</f>
        <v>0</v>
      </c>
      <c r="M306" s="11">
        <v>0</v>
      </c>
      <c r="N306" s="11">
        <v>0</v>
      </c>
    </row>
    <row r="307" spans="1:14" ht="39.950000000000003" customHeight="1">
      <c r="A307" s="9">
        <v>3092</v>
      </c>
      <c r="B307" s="10" t="s">
        <v>348</v>
      </c>
      <c r="C307" s="9" t="s">
        <v>336</v>
      </c>
      <c r="D307" s="9" t="s">
        <v>262</v>
      </c>
      <c r="E307" s="9" t="s">
        <v>170</v>
      </c>
      <c r="F307" s="11">
        <f>SUM(G307,H307)</f>
        <v>0</v>
      </c>
      <c r="G307" s="11">
        <v>0</v>
      </c>
      <c r="H307" s="11">
        <v>0</v>
      </c>
      <c r="I307" s="11">
        <f>SUM(J307,K307)</f>
        <v>0</v>
      </c>
      <c r="J307" s="11">
        <v>0</v>
      </c>
      <c r="K307" s="11">
        <v>0</v>
      </c>
      <c r="L307" s="11">
        <f>SUM(M307,N307)</f>
        <v>0</v>
      </c>
      <c r="M307" s="11">
        <v>0</v>
      </c>
      <c r="N307" s="11">
        <v>0</v>
      </c>
    </row>
    <row r="308" spans="1:14" ht="39.950000000000003" customHeight="1">
      <c r="A308" s="9">
        <v>3100</v>
      </c>
      <c r="B308" s="10" t="s">
        <v>349</v>
      </c>
      <c r="C308" s="9" t="s">
        <v>350</v>
      </c>
      <c r="D308" s="9" t="s">
        <v>164</v>
      </c>
      <c r="E308" s="9" t="s">
        <v>164</v>
      </c>
      <c r="F308" s="11">
        <f t="shared" ref="F308:N308" si="92">SUM(F310)</f>
        <v>0</v>
      </c>
      <c r="G308" s="11">
        <f t="shared" si="92"/>
        <v>346884700</v>
      </c>
      <c r="H308" s="11">
        <f t="shared" si="92"/>
        <v>0</v>
      </c>
      <c r="I308" s="11">
        <f t="shared" si="92"/>
        <v>0</v>
      </c>
      <c r="J308" s="11">
        <f t="shared" si="92"/>
        <v>346884700</v>
      </c>
      <c r="K308" s="11">
        <f t="shared" si="92"/>
        <v>0</v>
      </c>
      <c r="L308" s="11">
        <f t="shared" si="92"/>
        <v>0</v>
      </c>
      <c r="M308" s="11">
        <f t="shared" si="92"/>
        <v>0</v>
      </c>
      <c r="N308" s="11">
        <f t="shared" si="92"/>
        <v>0</v>
      </c>
    </row>
    <row r="309" spans="1:14" ht="39.950000000000003" customHeight="1">
      <c r="A309" s="9"/>
      <c r="B309" s="10" t="s">
        <v>167</v>
      </c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1:14" ht="39.950000000000003" customHeight="1">
      <c r="A310" s="9">
        <v>3110</v>
      </c>
      <c r="B310" s="10" t="s">
        <v>351</v>
      </c>
      <c r="C310" s="9" t="s">
        <v>350</v>
      </c>
      <c r="D310" s="9" t="s">
        <v>163</v>
      </c>
      <c r="E310" s="9" t="s">
        <v>164</v>
      </c>
      <c r="F310" s="11">
        <f t="shared" ref="F310:N310" si="93">SUM(F312)</f>
        <v>0</v>
      </c>
      <c r="G310" s="11">
        <f t="shared" si="93"/>
        <v>346884700</v>
      </c>
      <c r="H310" s="11">
        <f t="shared" si="93"/>
        <v>0</v>
      </c>
      <c r="I310" s="11">
        <f t="shared" si="93"/>
        <v>0</v>
      </c>
      <c r="J310" s="11">
        <f t="shared" si="93"/>
        <v>346884700</v>
      </c>
      <c r="K310" s="11">
        <f t="shared" si="93"/>
        <v>0</v>
      </c>
      <c r="L310" s="11">
        <f t="shared" si="93"/>
        <v>0</v>
      </c>
      <c r="M310" s="11">
        <f t="shared" si="93"/>
        <v>0</v>
      </c>
      <c r="N310" s="11">
        <f t="shared" si="93"/>
        <v>0</v>
      </c>
    </row>
    <row r="311" spans="1:14" ht="39.950000000000003" customHeight="1">
      <c r="A311" s="9"/>
      <c r="B311" s="10" t="s">
        <v>167</v>
      </c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</row>
    <row r="312" spans="1:14" ht="39.950000000000003" customHeight="1">
      <c r="A312" s="9">
        <v>3112</v>
      </c>
      <c r="B312" s="10" t="s">
        <v>352</v>
      </c>
      <c r="C312" s="9" t="s">
        <v>350</v>
      </c>
      <c r="D312" s="9" t="s">
        <v>163</v>
      </c>
      <c r="E312" s="9" t="s">
        <v>170</v>
      </c>
      <c r="F312" s="11">
        <v>0</v>
      </c>
      <c r="G312" s="11">
        <v>346884700</v>
      </c>
      <c r="H312" s="11">
        <v>0</v>
      </c>
      <c r="I312" s="11">
        <v>0</v>
      </c>
      <c r="J312" s="11">
        <v>346884700</v>
      </c>
      <c r="K312" s="11">
        <v>0</v>
      </c>
      <c r="L312" s="11">
        <v>0</v>
      </c>
      <c r="M312" s="11">
        <v>0</v>
      </c>
      <c r="N312" s="1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28"/>
  <sheetViews>
    <sheetView zoomScaleSheetLayoutView="100" workbookViewId="0"/>
  </sheetViews>
  <sheetFormatPr defaultRowHeight="1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/>
      <c r="B8" s="5" t="s">
        <v>353</v>
      </c>
      <c r="C8" s="5"/>
      <c r="D8" s="5" t="s">
        <v>354</v>
      </c>
      <c r="E8" s="5"/>
      <c r="F8" s="5"/>
      <c r="G8" s="5" t="s">
        <v>355</v>
      </c>
      <c r="H8" s="5"/>
      <c r="I8" s="5"/>
      <c r="J8" s="5" t="s">
        <v>356</v>
      </c>
      <c r="K8" s="5"/>
      <c r="L8" s="5"/>
    </row>
    <row r="9" spans="1:12" ht="39.950000000000003" customHeight="1">
      <c r="A9" s="6" t="s">
        <v>357</v>
      </c>
      <c r="B9" s="7"/>
      <c r="C9" s="6"/>
      <c r="D9" s="6" t="s">
        <v>358</v>
      </c>
      <c r="E9" s="6" t="s">
        <v>359</v>
      </c>
      <c r="F9" s="6"/>
      <c r="G9" s="6" t="s">
        <v>360</v>
      </c>
      <c r="H9" s="6" t="s">
        <v>361</v>
      </c>
      <c r="I9" s="6"/>
      <c r="J9" s="6" t="s">
        <v>362</v>
      </c>
      <c r="K9" s="5" t="s">
        <v>363</v>
      </c>
      <c r="L9" s="5"/>
    </row>
    <row r="10" spans="1:12" ht="20.100000000000001" customHeight="1">
      <c r="A10" s="6" t="s">
        <v>11</v>
      </c>
      <c r="B10" s="6" t="s">
        <v>364</v>
      </c>
      <c r="C10" s="6" t="s">
        <v>11</v>
      </c>
      <c r="D10" s="6"/>
      <c r="E10" s="6" t="s">
        <v>14</v>
      </c>
      <c r="F10" s="6" t="s">
        <v>365</v>
      </c>
      <c r="G10" s="6"/>
      <c r="H10" s="6" t="s">
        <v>14</v>
      </c>
      <c r="I10" s="6" t="s">
        <v>365</v>
      </c>
      <c r="J10" s="6"/>
      <c r="K10" s="5" t="s">
        <v>14</v>
      </c>
      <c r="L10" s="5" t="s">
        <v>365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>
      <c r="A12" s="9">
        <v>4000</v>
      </c>
      <c r="B12" s="10" t="s">
        <v>366</v>
      </c>
      <c r="C12" s="9"/>
      <c r="D12" s="11">
        <f t="shared" ref="D12:L12" si="0">SUM(D14,D167,D205)</f>
        <v>4491354200</v>
      </c>
      <c r="E12" s="11">
        <f t="shared" si="0"/>
        <v>4491354200</v>
      </c>
      <c r="F12" s="11">
        <f t="shared" si="0"/>
        <v>346884700</v>
      </c>
      <c r="G12" s="11">
        <f t="shared" si="0"/>
        <v>6550272497.7999992</v>
      </c>
      <c r="H12" s="11">
        <f t="shared" si="0"/>
        <v>4622166855</v>
      </c>
      <c r="I12" s="11">
        <f t="shared" si="0"/>
        <v>2274990342.8000002</v>
      </c>
      <c r="J12" s="11">
        <f t="shared" si="0"/>
        <v>2721028820.5</v>
      </c>
      <c r="K12" s="11">
        <f t="shared" si="0"/>
        <v>1695436850.2</v>
      </c>
      <c r="L12" s="11">
        <f t="shared" si="0"/>
        <v>1025591970.3</v>
      </c>
    </row>
    <row r="13" spans="1:12" ht="39.950000000000003" customHeight="1">
      <c r="A13" s="9"/>
      <c r="B13" s="10" t="s">
        <v>367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9.950000000000003" customHeight="1">
      <c r="A14" s="9">
        <v>4050</v>
      </c>
      <c r="B14" s="10" t="s">
        <v>368</v>
      </c>
      <c r="C14" s="9" t="s">
        <v>369</v>
      </c>
      <c r="D14" s="11">
        <f t="shared" ref="D14:L14" si="1">SUM(D16,D29,D72,D87,D97,D123,D138)</f>
        <v>4144469500</v>
      </c>
      <c r="E14" s="11">
        <f t="shared" si="1"/>
        <v>4491354200</v>
      </c>
      <c r="F14" s="11">
        <f t="shared" si="1"/>
        <v>0</v>
      </c>
      <c r="G14" s="11">
        <f t="shared" si="1"/>
        <v>4275282155</v>
      </c>
      <c r="H14" s="11">
        <f t="shared" si="1"/>
        <v>4622166855</v>
      </c>
      <c r="I14" s="11">
        <f t="shared" si="1"/>
        <v>0</v>
      </c>
      <c r="J14" s="11">
        <f t="shared" si="1"/>
        <v>1695436850.2</v>
      </c>
      <c r="K14" s="11">
        <f t="shared" si="1"/>
        <v>1695436850.2</v>
      </c>
      <c r="L14" s="11">
        <f t="shared" si="1"/>
        <v>0</v>
      </c>
    </row>
    <row r="15" spans="1:12" ht="39.950000000000003" customHeight="1">
      <c r="A15" s="9"/>
      <c r="B15" s="10" t="s">
        <v>367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9.950000000000003" customHeight="1">
      <c r="A16" s="9">
        <v>4100</v>
      </c>
      <c r="B16" s="10" t="s">
        <v>370</v>
      </c>
      <c r="C16" s="9" t="s">
        <v>369</v>
      </c>
      <c r="D16" s="11">
        <f>SUM(D18,D23,D26)</f>
        <v>1120387500</v>
      </c>
      <c r="E16" s="11">
        <f>SUM(E18,E23,E26)</f>
        <v>1120387500</v>
      </c>
      <c r="F16" s="11" t="s">
        <v>23</v>
      </c>
      <c r="G16" s="11">
        <f>SUM(G18,G23,G26)</f>
        <v>1139219700</v>
      </c>
      <c r="H16" s="11">
        <f>SUM(H18,H23,H26)</f>
        <v>1139219700</v>
      </c>
      <c r="I16" s="11" t="s">
        <v>23</v>
      </c>
      <c r="J16" s="11">
        <f>SUM(J18,J23,J26)</f>
        <v>499062614</v>
      </c>
      <c r="K16" s="11">
        <f>SUM(K18,K23,K26)</f>
        <v>499062614</v>
      </c>
      <c r="L16" s="11" t="s">
        <v>23</v>
      </c>
    </row>
    <row r="17" spans="1:12" ht="39.950000000000003" customHeight="1">
      <c r="A17" s="9"/>
      <c r="B17" s="10" t="s">
        <v>367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39.950000000000003" customHeight="1">
      <c r="A18" s="9">
        <v>4110</v>
      </c>
      <c r="B18" s="10" t="s">
        <v>371</v>
      </c>
      <c r="C18" s="9" t="s">
        <v>369</v>
      </c>
      <c r="D18" s="11">
        <f>SUM(D20:D22)</f>
        <v>1120387500</v>
      </c>
      <c r="E18" s="11">
        <f>SUM(E20:E22)</f>
        <v>1120387500</v>
      </c>
      <c r="F18" s="11" t="s">
        <v>23</v>
      </c>
      <c r="G18" s="11">
        <f>SUM(G20:G22)</f>
        <v>1139219700</v>
      </c>
      <c r="H18" s="11">
        <f>SUM(H20:H22)</f>
        <v>1139219700</v>
      </c>
      <c r="I18" s="11" t="s">
        <v>23</v>
      </c>
      <c r="J18" s="11">
        <f>SUM(J20:J22)</f>
        <v>499062614</v>
      </c>
      <c r="K18" s="11">
        <f>SUM(K20:K22)</f>
        <v>499062614</v>
      </c>
      <c r="L18" s="11" t="s">
        <v>23</v>
      </c>
    </row>
    <row r="19" spans="1:12" ht="39.950000000000003" customHeight="1">
      <c r="A19" s="9"/>
      <c r="B19" s="10" t="s">
        <v>167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39.950000000000003" customHeight="1">
      <c r="A20" s="9">
        <v>4111</v>
      </c>
      <c r="B20" s="10" t="s">
        <v>372</v>
      </c>
      <c r="C20" s="9" t="s">
        <v>373</v>
      </c>
      <c r="D20" s="11">
        <f>SUM(E20,F20)</f>
        <v>1120387500</v>
      </c>
      <c r="E20" s="11">
        <v>1120387500</v>
      </c>
      <c r="F20" s="11" t="s">
        <v>23</v>
      </c>
      <c r="G20" s="11">
        <f>SUM(H20,I20)</f>
        <v>1139219700</v>
      </c>
      <c r="H20" s="11">
        <v>1139219700</v>
      </c>
      <c r="I20" s="11" t="s">
        <v>23</v>
      </c>
      <c r="J20" s="11">
        <f>SUM(K20,L20)</f>
        <v>499062614</v>
      </c>
      <c r="K20" s="11">
        <v>499062614</v>
      </c>
      <c r="L20" s="11" t="s">
        <v>23</v>
      </c>
    </row>
    <row r="21" spans="1:12" ht="39.950000000000003" customHeight="1">
      <c r="A21" s="9">
        <v>4112</v>
      </c>
      <c r="B21" s="10" t="s">
        <v>374</v>
      </c>
      <c r="C21" s="9" t="s">
        <v>375</v>
      </c>
      <c r="D21" s="11">
        <f>SUM(E21,F21)</f>
        <v>0</v>
      </c>
      <c r="E21" s="11">
        <v>0</v>
      </c>
      <c r="F21" s="11" t="s">
        <v>23</v>
      </c>
      <c r="G21" s="11">
        <f>SUM(H21,I21)</f>
        <v>0</v>
      </c>
      <c r="H21" s="11">
        <v>0</v>
      </c>
      <c r="I21" s="11" t="s">
        <v>23</v>
      </c>
      <c r="J21" s="11">
        <f>SUM(K21,L21)</f>
        <v>0</v>
      </c>
      <c r="K21" s="11">
        <v>0</v>
      </c>
      <c r="L21" s="11" t="s">
        <v>23</v>
      </c>
    </row>
    <row r="22" spans="1:12" ht="39.950000000000003" customHeight="1">
      <c r="A22" s="9">
        <v>4114</v>
      </c>
      <c r="B22" s="10" t="s">
        <v>376</v>
      </c>
      <c r="C22" s="9" t="s">
        <v>377</v>
      </c>
      <c r="D22" s="11">
        <f>SUM(E22,F22)</f>
        <v>0</v>
      </c>
      <c r="E22" s="11">
        <v>0</v>
      </c>
      <c r="F22" s="11" t="s">
        <v>23</v>
      </c>
      <c r="G22" s="11">
        <f>SUM(H22,I22)</f>
        <v>0</v>
      </c>
      <c r="H22" s="11">
        <v>0</v>
      </c>
      <c r="I22" s="11" t="s">
        <v>23</v>
      </c>
      <c r="J22" s="11">
        <f>SUM(K22,L22)</f>
        <v>0</v>
      </c>
      <c r="K22" s="11">
        <v>0</v>
      </c>
      <c r="L22" s="11" t="s">
        <v>23</v>
      </c>
    </row>
    <row r="23" spans="1:12" ht="39.950000000000003" customHeight="1">
      <c r="A23" s="9">
        <v>4120</v>
      </c>
      <c r="B23" s="10" t="s">
        <v>378</v>
      </c>
      <c r="C23" s="9" t="s">
        <v>369</v>
      </c>
      <c r="D23" s="11">
        <f>SUM(D25)</f>
        <v>0</v>
      </c>
      <c r="E23" s="11">
        <f>SUM(E25)</f>
        <v>0</v>
      </c>
      <c r="F23" s="11" t="s">
        <v>23</v>
      </c>
      <c r="G23" s="11">
        <f>SUM(G25)</f>
        <v>0</v>
      </c>
      <c r="H23" s="11">
        <f>SUM(H25)</f>
        <v>0</v>
      </c>
      <c r="I23" s="11" t="s">
        <v>23</v>
      </c>
      <c r="J23" s="11">
        <f>SUM(J25)</f>
        <v>0</v>
      </c>
      <c r="K23" s="11">
        <f>SUM(K25)</f>
        <v>0</v>
      </c>
      <c r="L23" s="11" t="s">
        <v>23</v>
      </c>
    </row>
    <row r="24" spans="1:12" ht="39.950000000000003" customHeight="1">
      <c r="A24" s="9"/>
      <c r="B24" s="10" t="s">
        <v>167</v>
      </c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39.950000000000003" customHeight="1">
      <c r="A25" s="9">
        <v>4121</v>
      </c>
      <c r="B25" s="10" t="s">
        <v>379</v>
      </c>
      <c r="C25" s="9" t="s">
        <v>380</v>
      </c>
      <c r="D25" s="11">
        <f>SUM(E25,F25)</f>
        <v>0</v>
      </c>
      <c r="E25" s="11">
        <v>0</v>
      </c>
      <c r="F25" s="11" t="s">
        <v>23</v>
      </c>
      <c r="G25" s="11">
        <f>SUM(H25,I25)</f>
        <v>0</v>
      </c>
      <c r="H25" s="11">
        <v>0</v>
      </c>
      <c r="I25" s="11" t="s">
        <v>23</v>
      </c>
      <c r="J25" s="11">
        <f>SUM(K25,L25)</f>
        <v>0</v>
      </c>
      <c r="K25" s="11">
        <v>0</v>
      </c>
      <c r="L25" s="11" t="s">
        <v>23</v>
      </c>
    </row>
    <row r="26" spans="1:12" ht="39.950000000000003" customHeight="1">
      <c r="A26" s="9">
        <v>4130</v>
      </c>
      <c r="B26" s="10" t="s">
        <v>381</v>
      </c>
      <c r="C26" s="9" t="s">
        <v>369</v>
      </c>
      <c r="D26" s="11">
        <f>SUM(D28)</f>
        <v>0</v>
      </c>
      <c r="E26" s="11">
        <f>SUM(E28)</f>
        <v>0</v>
      </c>
      <c r="F26" s="11" t="s">
        <v>23</v>
      </c>
      <c r="G26" s="11">
        <f>SUM(G28)</f>
        <v>0</v>
      </c>
      <c r="H26" s="11">
        <f>SUM(H28)</f>
        <v>0</v>
      </c>
      <c r="I26" s="11" t="s">
        <v>23</v>
      </c>
      <c r="J26" s="11">
        <f>SUM(J28)</f>
        <v>0</v>
      </c>
      <c r="K26" s="11">
        <f>SUM(K28)</f>
        <v>0</v>
      </c>
      <c r="L26" s="11" t="s">
        <v>23</v>
      </c>
    </row>
    <row r="27" spans="1:12" ht="39.950000000000003" customHeight="1">
      <c r="A27" s="9"/>
      <c r="B27" s="10" t="s">
        <v>167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39.950000000000003" customHeight="1">
      <c r="A28" s="9">
        <v>4131</v>
      </c>
      <c r="B28" s="10" t="s">
        <v>382</v>
      </c>
      <c r="C28" s="9" t="s">
        <v>383</v>
      </c>
      <c r="D28" s="11">
        <f>SUM(E28,F28)</f>
        <v>0</v>
      </c>
      <c r="E28" s="11">
        <v>0</v>
      </c>
      <c r="F28" s="11" t="s">
        <v>23</v>
      </c>
      <c r="G28" s="11">
        <f>SUM(H28,I28)</f>
        <v>0</v>
      </c>
      <c r="H28" s="11">
        <v>0</v>
      </c>
      <c r="I28" s="11" t="s">
        <v>23</v>
      </c>
      <c r="J28" s="11">
        <f>SUM(K28,L28)</f>
        <v>0</v>
      </c>
      <c r="K28" s="11">
        <v>0</v>
      </c>
      <c r="L28" s="11" t="s">
        <v>23</v>
      </c>
    </row>
    <row r="29" spans="1:12" ht="39.950000000000003" customHeight="1">
      <c r="A29" s="9">
        <v>4200</v>
      </c>
      <c r="B29" s="10" t="s">
        <v>384</v>
      </c>
      <c r="C29" s="9" t="s">
        <v>369</v>
      </c>
      <c r="D29" s="11">
        <f>SUM(D31,D40,D45,D55,D58,D62)</f>
        <v>682618600</v>
      </c>
      <c r="E29" s="11">
        <f>SUM(E31,E40,E45,E55,E58,E62)</f>
        <v>682618600</v>
      </c>
      <c r="F29" s="11" t="s">
        <v>23</v>
      </c>
      <c r="G29" s="11">
        <f>SUM(G31,G40,G45,G55,G58,G62)</f>
        <v>759363055</v>
      </c>
      <c r="H29" s="11">
        <f>SUM(H31,H40,H45,H55,H58,H62)</f>
        <v>759363055</v>
      </c>
      <c r="I29" s="11" t="s">
        <v>23</v>
      </c>
      <c r="J29" s="11">
        <f>SUM(J31,J40,J45,J55,J58,J62)</f>
        <v>290127020.19999999</v>
      </c>
      <c r="K29" s="11">
        <f>SUM(K31,K40,K45,K55,K58,K62)</f>
        <v>290127020.19999999</v>
      </c>
      <c r="L29" s="11" t="s">
        <v>23</v>
      </c>
    </row>
    <row r="30" spans="1:12" ht="39.950000000000003" customHeight="1">
      <c r="A30" s="9"/>
      <c r="B30" s="10" t="s">
        <v>367</v>
      </c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ht="39.950000000000003" customHeight="1">
      <c r="A31" s="9">
        <v>4210</v>
      </c>
      <c r="B31" s="10" t="s">
        <v>385</v>
      </c>
      <c r="C31" s="9" t="s">
        <v>369</v>
      </c>
      <c r="D31" s="11">
        <f>SUM(D33:D39)</f>
        <v>232150100</v>
      </c>
      <c r="E31" s="11">
        <f>SUM(E33:E39)</f>
        <v>232150100</v>
      </c>
      <c r="F31" s="11" t="s">
        <v>23</v>
      </c>
      <c r="G31" s="11">
        <f>SUM(G33:G39)</f>
        <v>254708555</v>
      </c>
      <c r="H31" s="11">
        <f>SUM(H33:H39)</f>
        <v>254708555</v>
      </c>
      <c r="I31" s="11" t="s">
        <v>23</v>
      </c>
      <c r="J31" s="11">
        <f>SUM(J33:J39)</f>
        <v>108557734.8</v>
      </c>
      <c r="K31" s="11">
        <f>SUM(K33:K39)</f>
        <v>108557734.8</v>
      </c>
      <c r="L31" s="11" t="s">
        <v>23</v>
      </c>
    </row>
    <row r="32" spans="1:12" ht="39.950000000000003" customHeight="1">
      <c r="A32" s="9"/>
      <c r="B32" s="10" t="s">
        <v>167</v>
      </c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ht="39.950000000000003" customHeight="1">
      <c r="A33" s="9">
        <v>4211</v>
      </c>
      <c r="B33" s="10" t="s">
        <v>386</v>
      </c>
      <c r="C33" s="9" t="s">
        <v>387</v>
      </c>
      <c r="D33" s="11">
        <f t="shared" ref="D33:D39" si="2">SUM(E33,F33)</f>
        <v>0</v>
      </c>
      <c r="E33" s="11">
        <v>0</v>
      </c>
      <c r="F33" s="11" t="s">
        <v>23</v>
      </c>
      <c r="G33" s="11">
        <f t="shared" ref="G33:G39" si="3">SUM(H33,I33)</f>
        <v>0</v>
      </c>
      <c r="H33" s="11">
        <v>0</v>
      </c>
      <c r="I33" s="11" t="s">
        <v>23</v>
      </c>
      <c r="J33" s="11">
        <f t="shared" ref="J33:J39" si="4">SUM(K33,L33)</f>
        <v>0</v>
      </c>
      <c r="K33" s="11">
        <v>0</v>
      </c>
      <c r="L33" s="11" t="s">
        <v>23</v>
      </c>
    </row>
    <row r="34" spans="1:12" ht="39.950000000000003" customHeight="1">
      <c r="A34" s="9">
        <v>4212</v>
      </c>
      <c r="B34" s="10" t="s">
        <v>388</v>
      </c>
      <c r="C34" s="9" t="s">
        <v>389</v>
      </c>
      <c r="D34" s="11">
        <f t="shared" si="2"/>
        <v>171180100</v>
      </c>
      <c r="E34" s="11">
        <v>171180100</v>
      </c>
      <c r="F34" s="11" t="s">
        <v>23</v>
      </c>
      <c r="G34" s="11">
        <f t="shared" si="3"/>
        <v>187682455</v>
      </c>
      <c r="H34" s="11">
        <v>187682455</v>
      </c>
      <c r="I34" s="11" t="s">
        <v>23</v>
      </c>
      <c r="J34" s="11">
        <f t="shared" si="4"/>
        <v>88043974.200000003</v>
      </c>
      <c r="K34" s="11">
        <v>88043974.200000003</v>
      </c>
      <c r="L34" s="11" t="s">
        <v>23</v>
      </c>
    </row>
    <row r="35" spans="1:12" ht="39.950000000000003" customHeight="1">
      <c r="A35" s="9">
        <v>4213</v>
      </c>
      <c r="B35" s="10" t="s">
        <v>390</v>
      </c>
      <c r="C35" s="9" t="s">
        <v>391</v>
      </c>
      <c r="D35" s="11">
        <f t="shared" si="2"/>
        <v>39800000</v>
      </c>
      <c r="E35" s="11">
        <v>39800000</v>
      </c>
      <c r="F35" s="11" t="s">
        <v>23</v>
      </c>
      <c r="G35" s="11">
        <f t="shared" si="3"/>
        <v>45684600</v>
      </c>
      <c r="H35" s="11">
        <v>45684600</v>
      </c>
      <c r="I35" s="11" t="s">
        <v>23</v>
      </c>
      <c r="J35" s="11">
        <f t="shared" si="4"/>
        <v>15478499.6</v>
      </c>
      <c r="K35" s="11">
        <v>15478499.6</v>
      </c>
      <c r="L35" s="11" t="s">
        <v>23</v>
      </c>
    </row>
    <row r="36" spans="1:12" ht="39.950000000000003" customHeight="1">
      <c r="A36" s="9">
        <v>4214</v>
      </c>
      <c r="B36" s="10" t="s">
        <v>392</v>
      </c>
      <c r="C36" s="9" t="s">
        <v>393</v>
      </c>
      <c r="D36" s="11">
        <f t="shared" si="2"/>
        <v>6200000</v>
      </c>
      <c r="E36" s="11">
        <v>6200000</v>
      </c>
      <c r="F36" s="11" t="s">
        <v>23</v>
      </c>
      <c r="G36" s="11">
        <f t="shared" si="3"/>
        <v>6371500</v>
      </c>
      <c r="H36" s="11">
        <v>6371500</v>
      </c>
      <c r="I36" s="11" t="s">
        <v>23</v>
      </c>
      <c r="J36" s="11">
        <f t="shared" si="4"/>
        <v>2100260</v>
      </c>
      <c r="K36" s="11">
        <v>2100260</v>
      </c>
      <c r="L36" s="11" t="s">
        <v>23</v>
      </c>
    </row>
    <row r="37" spans="1:12" ht="39.950000000000003" customHeight="1">
      <c r="A37" s="9">
        <v>4215</v>
      </c>
      <c r="B37" s="10" t="s">
        <v>394</v>
      </c>
      <c r="C37" s="9" t="s">
        <v>395</v>
      </c>
      <c r="D37" s="11">
        <f t="shared" si="2"/>
        <v>7600000</v>
      </c>
      <c r="E37" s="11">
        <v>7600000</v>
      </c>
      <c r="F37" s="11" t="s">
        <v>23</v>
      </c>
      <c r="G37" s="11">
        <f t="shared" si="3"/>
        <v>7600000</v>
      </c>
      <c r="H37" s="11">
        <v>7600000</v>
      </c>
      <c r="I37" s="11" t="s">
        <v>23</v>
      </c>
      <c r="J37" s="11">
        <f t="shared" si="4"/>
        <v>828000</v>
      </c>
      <c r="K37" s="11">
        <v>828000</v>
      </c>
      <c r="L37" s="11" t="s">
        <v>23</v>
      </c>
    </row>
    <row r="38" spans="1:12" ht="39.950000000000003" customHeight="1">
      <c r="A38" s="9">
        <v>4216</v>
      </c>
      <c r="B38" s="10" t="s">
        <v>396</v>
      </c>
      <c r="C38" s="9" t="s">
        <v>397</v>
      </c>
      <c r="D38" s="11">
        <f t="shared" si="2"/>
        <v>7370000</v>
      </c>
      <c r="E38" s="11">
        <v>7370000</v>
      </c>
      <c r="F38" s="11" t="s">
        <v>23</v>
      </c>
      <c r="G38" s="11">
        <f t="shared" si="3"/>
        <v>7370000</v>
      </c>
      <c r="H38" s="11">
        <v>7370000</v>
      </c>
      <c r="I38" s="11" t="s">
        <v>23</v>
      </c>
      <c r="J38" s="11">
        <f t="shared" si="4"/>
        <v>2107001</v>
      </c>
      <c r="K38" s="11">
        <v>2107001</v>
      </c>
      <c r="L38" s="11" t="s">
        <v>23</v>
      </c>
    </row>
    <row r="39" spans="1:12" ht="39.950000000000003" customHeight="1">
      <c r="A39" s="9">
        <v>4217</v>
      </c>
      <c r="B39" s="10" t="s">
        <v>398</v>
      </c>
      <c r="C39" s="9" t="s">
        <v>399</v>
      </c>
      <c r="D39" s="11">
        <f t="shared" si="2"/>
        <v>0</v>
      </c>
      <c r="E39" s="11">
        <v>0</v>
      </c>
      <c r="F39" s="11" t="s">
        <v>23</v>
      </c>
      <c r="G39" s="11">
        <f t="shared" si="3"/>
        <v>0</v>
      </c>
      <c r="H39" s="11">
        <v>0</v>
      </c>
      <c r="I39" s="11" t="s">
        <v>23</v>
      </c>
      <c r="J39" s="11">
        <f t="shared" si="4"/>
        <v>0</v>
      </c>
      <c r="K39" s="11">
        <v>0</v>
      </c>
      <c r="L39" s="11" t="s">
        <v>23</v>
      </c>
    </row>
    <row r="40" spans="1:12" ht="39.950000000000003" customHeight="1">
      <c r="A40" s="9">
        <v>4220</v>
      </c>
      <c r="B40" s="10" t="s">
        <v>400</v>
      </c>
      <c r="C40" s="9" t="s">
        <v>369</v>
      </c>
      <c r="D40" s="11">
        <f>SUM(D42:D44)</f>
        <v>40000000</v>
      </c>
      <c r="E40" s="11">
        <f>SUM(E42:E44)</f>
        <v>40000000</v>
      </c>
      <c r="F40" s="11" t="s">
        <v>23</v>
      </c>
      <c r="G40" s="11">
        <f>SUM(G42:G44)</f>
        <v>45000000</v>
      </c>
      <c r="H40" s="11">
        <f>SUM(H42:H44)</f>
        <v>45000000</v>
      </c>
      <c r="I40" s="11" t="s">
        <v>23</v>
      </c>
      <c r="J40" s="11">
        <f>SUM(J42:J44)</f>
        <v>14969100</v>
      </c>
      <c r="K40" s="11">
        <f>SUM(K42:K44)</f>
        <v>14969100</v>
      </c>
      <c r="L40" s="11" t="s">
        <v>23</v>
      </c>
    </row>
    <row r="41" spans="1:12" ht="39.950000000000003" customHeight="1">
      <c r="A41" s="9"/>
      <c r="B41" s="10" t="s">
        <v>167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39.950000000000003" customHeight="1">
      <c r="A42" s="9">
        <v>4221</v>
      </c>
      <c r="B42" s="10" t="s">
        <v>401</v>
      </c>
      <c r="C42" s="9" t="s">
        <v>402</v>
      </c>
      <c r="D42" s="11">
        <f>SUM(E42,F42)</f>
        <v>36000000</v>
      </c>
      <c r="E42" s="11">
        <v>36000000</v>
      </c>
      <c r="F42" s="11" t="s">
        <v>23</v>
      </c>
      <c r="G42" s="11">
        <f>SUM(H42,I42)</f>
        <v>41000000</v>
      </c>
      <c r="H42" s="11">
        <v>41000000</v>
      </c>
      <c r="I42" s="11" t="s">
        <v>23</v>
      </c>
      <c r="J42" s="11">
        <f>SUM(K42,L42)</f>
        <v>14969100</v>
      </c>
      <c r="K42" s="11">
        <v>14969100</v>
      </c>
      <c r="L42" s="11" t="s">
        <v>23</v>
      </c>
    </row>
    <row r="43" spans="1:12" ht="39.950000000000003" customHeight="1">
      <c r="A43" s="9">
        <v>4222</v>
      </c>
      <c r="B43" s="10" t="s">
        <v>403</v>
      </c>
      <c r="C43" s="9" t="s">
        <v>404</v>
      </c>
      <c r="D43" s="11">
        <f>SUM(E43,F43)</f>
        <v>4000000</v>
      </c>
      <c r="E43" s="11">
        <v>4000000</v>
      </c>
      <c r="F43" s="11" t="s">
        <v>23</v>
      </c>
      <c r="G43" s="11">
        <f>SUM(H43,I43)</f>
        <v>4000000</v>
      </c>
      <c r="H43" s="11">
        <v>4000000</v>
      </c>
      <c r="I43" s="11" t="s">
        <v>23</v>
      </c>
      <c r="J43" s="11">
        <f>SUM(K43,L43)</f>
        <v>0</v>
      </c>
      <c r="K43" s="11">
        <v>0</v>
      </c>
      <c r="L43" s="11" t="s">
        <v>23</v>
      </c>
    </row>
    <row r="44" spans="1:12" ht="39.950000000000003" customHeight="1">
      <c r="A44" s="9">
        <v>4223</v>
      </c>
      <c r="B44" s="10" t="s">
        <v>405</v>
      </c>
      <c r="C44" s="9" t="s">
        <v>406</v>
      </c>
      <c r="D44" s="11">
        <f>SUM(E44,F44)</f>
        <v>0</v>
      </c>
      <c r="E44" s="11">
        <v>0</v>
      </c>
      <c r="F44" s="11" t="s">
        <v>23</v>
      </c>
      <c r="G44" s="11">
        <f>SUM(H44,I44)</f>
        <v>0</v>
      </c>
      <c r="H44" s="11">
        <v>0</v>
      </c>
      <c r="I44" s="11" t="s">
        <v>23</v>
      </c>
      <c r="J44" s="11">
        <f>SUM(K44,L44)</f>
        <v>0</v>
      </c>
      <c r="K44" s="11">
        <v>0</v>
      </c>
      <c r="L44" s="11" t="s">
        <v>23</v>
      </c>
    </row>
    <row r="45" spans="1:12" ht="39.950000000000003" customHeight="1">
      <c r="A45" s="9">
        <v>4230</v>
      </c>
      <c r="B45" s="10" t="s">
        <v>407</v>
      </c>
      <c r="C45" s="9" t="s">
        <v>23</v>
      </c>
      <c r="D45" s="11">
        <f>SUM(D47:D54)</f>
        <v>46470000</v>
      </c>
      <c r="E45" s="11">
        <f>SUM(E47:E54)</f>
        <v>46470000</v>
      </c>
      <c r="F45" s="11" t="s">
        <v>23</v>
      </c>
      <c r="G45" s="11">
        <f>SUM(G47:G54)</f>
        <v>63477100</v>
      </c>
      <c r="H45" s="11">
        <f>SUM(H47:H54)</f>
        <v>63477100</v>
      </c>
      <c r="I45" s="11" t="s">
        <v>23</v>
      </c>
      <c r="J45" s="11">
        <f>SUM(J47:J54)</f>
        <v>24268014.399999999</v>
      </c>
      <c r="K45" s="11">
        <f>SUM(K47:K54)</f>
        <v>24268014.399999999</v>
      </c>
      <c r="L45" s="11" t="s">
        <v>23</v>
      </c>
    </row>
    <row r="46" spans="1:12" ht="39.950000000000003" customHeight="1">
      <c r="A46" s="9"/>
      <c r="B46" s="10" t="s">
        <v>167</v>
      </c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ht="39.950000000000003" customHeight="1">
      <c r="A47" s="9">
        <v>4231</v>
      </c>
      <c r="B47" s="10" t="s">
        <v>408</v>
      </c>
      <c r="C47" s="9" t="s">
        <v>409</v>
      </c>
      <c r="D47" s="11">
        <f t="shared" ref="D47:D54" si="5">SUM(E47,F47)</f>
        <v>0</v>
      </c>
      <c r="E47" s="11">
        <v>0</v>
      </c>
      <c r="F47" s="11" t="s">
        <v>23</v>
      </c>
      <c r="G47" s="11">
        <f t="shared" ref="G47:G54" si="6">SUM(H47,I47)</f>
        <v>0</v>
      </c>
      <c r="H47" s="11">
        <v>0</v>
      </c>
      <c r="I47" s="11" t="s">
        <v>23</v>
      </c>
      <c r="J47" s="11">
        <f t="shared" ref="J47:J54" si="7">SUM(K47,L47)</f>
        <v>0</v>
      </c>
      <c r="K47" s="11">
        <v>0</v>
      </c>
      <c r="L47" s="11" t="s">
        <v>23</v>
      </c>
    </row>
    <row r="48" spans="1:12" ht="39.950000000000003" customHeight="1">
      <c r="A48" s="9">
        <v>4232</v>
      </c>
      <c r="B48" s="10" t="s">
        <v>410</v>
      </c>
      <c r="C48" s="9" t="s">
        <v>411</v>
      </c>
      <c r="D48" s="11">
        <f t="shared" si="5"/>
        <v>3000000</v>
      </c>
      <c r="E48" s="11">
        <v>3000000</v>
      </c>
      <c r="F48" s="11" t="s">
        <v>23</v>
      </c>
      <c r="G48" s="11">
        <f t="shared" si="6"/>
        <v>10000000</v>
      </c>
      <c r="H48" s="11">
        <v>10000000</v>
      </c>
      <c r="I48" s="11" t="s">
        <v>23</v>
      </c>
      <c r="J48" s="11">
        <f t="shared" si="7"/>
        <v>3007000</v>
      </c>
      <c r="K48" s="11">
        <v>3007000</v>
      </c>
      <c r="L48" s="11" t="s">
        <v>23</v>
      </c>
    </row>
    <row r="49" spans="1:12" ht="39.950000000000003" customHeight="1">
      <c r="A49" s="9">
        <v>4233</v>
      </c>
      <c r="B49" s="10" t="s">
        <v>412</v>
      </c>
      <c r="C49" s="9" t="s">
        <v>413</v>
      </c>
      <c r="D49" s="11">
        <f t="shared" si="5"/>
        <v>0</v>
      </c>
      <c r="E49" s="11">
        <v>0</v>
      </c>
      <c r="F49" s="11" t="s">
        <v>23</v>
      </c>
      <c r="G49" s="11">
        <f t="shared" si="6"/>
        <v>0</v>
      </c>
      <c r="H49" s="11">
        <v>0</v>
      </c>
      <c r="I49" s="11" t="s">
        <v>23</v>
      </c>
      <c r="J49" s="11">
        <f t="shared" si="7"/>
        <v>0</v>
      </c>
      <c r="K49" s="11">
        <v>0</v>
      </c>
      <c r="L49" s="11" t="s">
        <v>23</v>
      </c>
    </row>
    <row r="50" spans="1:12" ht="39.950000000000003" customHeight="1">
      <c r="A50" s="9">
        <v>4234</v>
      </c>
      <c r="B50" s="10" t="s">
        <v>414</v>
      </c>
      <c r="C50" s="9" t="s">
        <v>415</v>
      </c>
      <c r="D50" s="11">
        <f t="shared" si="5"/>
        <v>5000000</v>
      </c>
      <c r="E50" s="11">
        <v>5000000</v>
      </c>
      <c r="F50" s="11" t="s">
        <v>23</v>
      </c>
      <c r="G50" s="11">
        <f t="shared" si="6"/>
        <v>5466000</v>
      </c>
      <c r="H50" s="11">
        <v>5466000</v>
      </c>
      <c r="I50" s="11" t="s">
        <v>23</v>
      </c>
      <c r="J50" s="11">
        <f t="shared" si="7"/>
        <v>1774530</v>
      </c>
      <c r="K50" s="11">
        <v>1774530</v>
      </c>
      <c r="L50" s="11" t="s">
        <v>23</v>
      </c>
    </row>
    <row r="51" spans="1:12" ht="39.950000000000003" customHeight="1">
      <c r="A51" s="9">
        <v>4235</v>
      </c>
      <c r="B51" s="10" t="s">
        <v>416</v>
      </c>
      <c r="C51" s="9" t="s">
        <v>417</v>
      </c>
      <c r="D51" s="11">
        <f t="shared" si="5"/>
        <v>0</v>
      </c>
      <c r="E51" s="11">
        <v>0</v>
      </c>
      <c r="F51" s="11" t="s">
        <v>23</v>
      </c>
      <c r="G51" s="11">
        <f t="shared" si="6"/>
        <v>0</v>
      </c>
      <c r="H51" s="11">
        <v>0</v>
      </c>
      <c r="I51" s="11" t="s">
        <v>23</v>
      </c>
      <c r="J51" s="11">
        <f t="shared" si="7"/>
        <v>0</v>
      </c>
      <c r="K51" s="11">
        <v>0</v>
      </c>
      <c r="L51" s="11" t="s">
        <v>23</v>
      </c>
    </row>
    <row r="52" spans="1:12" ht="39.950000000000003" customHeight="1">
      <c r="A52" s="9">
        <v>4236</v>
      </c>
      <c r="B52" s="10" t="s">
        <v>418</v>
      </c>
      <c r="C52" s="9" t="s">
        <v>419</v>
      </c>
      <c r="D52" s="11">
        <f t="shared" si="5"/>
        <v>0</v>
      </c>
      <c r="E52" s="11">
        <v>0</v>
      </c>
      <c r="F52" s="11" t="s">
        <v>23</v>
      </c>
      <c r="G52" s="11">
        <f t="shared" si="6"/>
        <v>0</v>
      </c>
      <c r="H52" s="11">
        <v>0</v>
      </c>
      <c r="I52" s="11" t="s">
        <v>23</v>
      </c>
      <c r="J52" s="11">
        <f t="shared" si="7"/>
        <v>0</v>
      </c>
      <c r="K52" s="11">
        <v>0</v>
      </c>
      <c r="L52" s="11" t="s">
        <v>23</v>
      </c>
    </row>
    <row r="53" spans="1:12" ht="39.950000000000003" customHeight="1">
      <c r="A53" s="9">
        <v>4237</v>
      </c>
      <c r="B53" s="10" t="s">
        <v>420</v>
      </c>
      <c r="C53" s="9" t="s">
        <v>421</v>
      </c>
      <c r="D53" s="11">
        <f t="shared" si="5"/>
        <v>11500000</v>
      </c>
      <c r="E53" s="11">
        <v>11500000</v>
      </c>
      <c r="F53" s="11" t="s">
        <v>23</v>
      </c>
      <c r="G53" s="11">
        <f t="shared" si="6"/>
        <v>15147100</v>
      </c>
      <c r="H53" s="11">
        <v>15147100</v>
      </c>
      <c r="I53" s="11" t="s">
        <v>23</v>
      </c>
      <c r="J53" s="11">
        <f t="shared" si="7"/>
        <v>8962084.4000000004</v>
      </c>
      <c r="K53" s="11">
        <v>8962084.4000000004</v>
      </c>
      <c r="L53" s="11" t="s">
        <v>23</v>
      </c>
    </row>
    <row r="54" spans="1:12" ht="39.950000000000003" customHeight="1">
      <c r="A54" s="9">
        <v>4238</v>
      </c>
      <c r="B54" s="10" t="s">
        <v>422</v>
      </c>
      <c r="C54" s="9" t="s">
        <v>423</v>
      </c>
      <c r="D54" s="11">
        <f t="shared" si="5"/>
        <v>26970000</v>
      </c>
      <c r="E54" s="11">
        <v>26970000</v>
      </c>
      <c r="F54" s="11" t="s">
        <v>23</v>
      </c>
      <c r="G54" s="11">
        <f t="shared" si="6"/>
        <v>32864000</v>
      </c>
      <c r="H54" s="11">
        <v>32864000</v>
      </c>
      <c r="I54" s="11" t="s">
        <v>23</v>
      </c>
      <c r="J54" s="11">
        <f t="shared" si="7"/>
        <v>10524400</v>
      </c>
      <c r="K54" s="11">
        <v>10524400</v>
      </c>
      <c r="L54" s="11" t="s">
        <v>23</v>
      </c>
    </row>
    <row r="55" spans="1:12" ht="39.950000000000003" customHeight="1">
      <c r="A55" s="9">
        <v>4240</v>
      </c>
      <c r="B55" s="10" t="s">
        <v>424</v>
      </c>
      <c r="C55" s="9" t="s">
        <v>369</v>
      </c>
      <c r="D55" s="11">
        <f>SUM(D57)</f>
        <v>26702900</v>
      </c>
      <c r="E55" s="11">
        <f>SUM(E57)</f>
        <v>26702900</v>
      </c>
      <c r="F55" s="11" t="s">
        <v>23</v>
      </c>
      <c r="G55" s="11">
        <f>SUM(G57)</f>
        <v>40152900</v>
      </c>
      <c r="H55" s="11">
        <f>SUM(H57)</f>
        <v>40152900</v>
      </c>
      <c r="I55" s="11" t="s">
        <v>23</v>
      </c>
      <c r="J55" s="11">
        <f>SUM(J57)</f>
        <v>7145098.4000000004</v>
      </c>
      <c r="K55" s="11">
        <f>SUM(K57)</f>
        <v>7145098.4000000004</v>
      </c>
      <c r="L55" s="11" t="s">
        <v>23</v>
      </c>
    </row>
    <row r="56" spans="1:12" ht="39.950000000000003" customHeight="1">
      <c r="A56" s="9"/>
      <c r="B56" s="10" t="s">
        <v>167</v>
      </c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39.950000000000003" customHeight="1">
      <c r="A57" s="9">
        <v>4241</v>
      </c>
      <c r="B57" s="10" t="s">
        <v>425</v>
      </c>
      <c r="C57" s="9" t="s">
        <v>426</v>
      </c>
      <c r="D57" s="11">
        <f>SUM(E57,F57)</f>
        <v>26702900</v>
      </c>
      <c r="E57" s="11">
        <v>26702900</v>
      </c>
      <c r="F57" s="11" t="s">
        <v>23</v>
      </c>
      <c r="G57" s="11">
        <f>SUM(H57,I57)</f>
        <v>40152900</v>
      </c>
      <c r="H57" s="11">
        <v>40152900</v>
      </c>
      <c r="I57" s="11" t="s">
        <v>23</v>
      </c>
      <c r="J57" s="11">
        <f>SUM(K57,L57)</f>
        <v>7145098.4000000004</v>
      </c>
      <c r="K57" s="11">
        <v>7145098.4000000004</v>
      </c>
      <c r="L57" s="11" t="s">
        <v>23</v>
      </c>
    </row>
    <row r="58" spans="1:12" ht="39.950000000000003" customHeight="1">
      <c r="A58" s="9">
        <v>4250</v>
      </c>
      <c r="B58" s="10" t="s">
        <v>427</v>
      </c>
      <c r="C58" s="9" t="s">
        <v>369</v>
      </c>
      <c r="D58" s="11">
        <f>SUM(D60:D61)</f>
        <v>135390600</v>
      </c>
      <c r="E58" s="11">
        <f>SUM(E60:E61)</f>
        <v>135390600</v>
      </c>
      <c r="F58" s="11" t="s">
        <v>23</v>
      </c>
      <c r="G58" s="11">
        <f>SUM(G60:G61)</f>
        <v>126434600</v>
      </c>
      <c r="H58" s="11">
        <f>SUM(H60:H61)</f>
        <v>126434600</v>
      </c>
      <c r="I58" s="11" t="s">
        <v>23</v>
      </c>
      <c r="J58" s="11">
        <f>SUM(J60:J61)</f>
        <v>37150400</v>
      </c>
      <c r="K58" s="11">
        <f>SUM(K60:K61)</f>
        <v>37150400</v>
      </c>
      <c r="L58" s="11" t="s">
        <v>23</v>
      </c>
    </row>
    <row r="59" spans="1:12" ht="39.950000000000003" customHeight="1">
      <c r="A59" s="9"/>
      <c r="B59" s="10" t="s">
        <v>167</v>
      </c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 ht="39.950000000000003" customHeight="1">
      <c r="A60" s="9">
        <v>4251</v>
      </c>
      <c r="B60" s="10" t="s">
        <v>428</v>
      </c>
      <c r="C60" s="9" t="s">
        <v>429</v>
      </c>
      <c r="D60" s="11">
        <f>SUM(E60,F60)</f>
        <v>127740600</v>
      </c>
      <c r="E60" s="11">
        <v>127740600</v>
      </c>
      <c r="F60" s="11" t="s">
        <v>23</v>
      </c>
      <c r="G60" s="11">
        <f>SUM(H60,I60)</f>
        <v>118740600</v>
      </c>
      <c r="H60" s="11">
        <v>118740600</v>
      </c>
      <c r="I60" s="11" t="s">
        <v>23</v>
      </c>
      <c r="J60" s="11">
        <f>SUM(K60,L60)</f>
        <v>35000000</v>
      </c>
      <c r="K60" s="11">
        <v>35000000</v>
      </c>
      <c r="L60" s="11" t="s">
        <v>23</v>
      </c>
    </row>
    <row r="61" spans="1:12" ht="39.950000000000003" customHeight="1">
      <c r="A61" s="9">
        <v>4252</v>
      </c>
      <c r="B61" s="10" t="s">
        <v>430</v>
      </c>
      <c r="C61" s="9" t="s">
        <v>431</v>
      </c>
      <c r="D61" s="11">
        <f>SUM(E61,F61)</f>
        <v>7650000</v>
      </c>
      <c r="E61" s="11">
        <v>7650000</v>
      </c>
      <c r="F61" s="11" t="s">
        <v>23</v>
      </c>
      <c r="G61" s="11">
        <f>SUM(H61,I61)</f>
        <v>7694000</v>
      </c>
      <c r="H61" s="11">
        <v>7694000</v>
      </c>
      <c r="I61" s="11" t="s">
        <v>23</v>
      </c>
      <c r="J61" s="11">
        <f>SUM(K61,L61)</f>
        <v>2150400</v>
      </c>
      <c r="K61" s="11">
        <v>2150400</v>
      </c>
      <c r="L61" s="11" t="s">
        <v>23</v>
      </c>
    </row>
    <row r="62" spans="1:12" ht="39.950000000000003" customHeight="1">
      <c r="A62" s="9">
        <v>4260</v>
      </c>
      <c r="B62" s="10" t="s">
        <v>432</v>
      </c>
      <c r="C62" s="9" t="s">
        <v>369</v>
      </c>
      <c r="D62" s="11">
        <f>SUM(D64:D71)</f>
        <v>201905000</v>
      </c>
      <c r="E62" s="11">
        <f>SUM(E64:E71)</f>
        <v>201905000</v>
      </c>
      <c r="F62" s="11" t="s">
        <v>23</v>
      </c>
      <c r="G62" s="11">
        <f>SUM(G64:G71)</f>
        <v>229589900</v>
      </c>
      <c r="H62" s="11">
        <f>SUM(H64:H71)</f>
        <v>229589900</v>
      </c>
      <c r="I62" s="11" t="s">
        <v>23</v>
      </c>
      <c r="J62" s="11">
        <f>SUM(J64:J71)</f>
        <v>98036672.599999994</v>
      </c>
      <c r="K62" s="11">
        <f>SUM(K64:K71)</f>
        <v>98036672.599999994</v>
      </c>
      <c r="L62" s="11" t="s">
        <v>23</v>
      </c>
    </row>
    <row r="63" spans="1:12" ht="39.950000000000003" customHeight="1">
      <c r="A63" s="9"/>
      <c r="B63" s="10" t="s">
        <v>167</v>
      </c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 ht="39.950000000000003" customHeight="1">
      <c r="A64" s="9">
        <v>4261</v>
      </c>
      <c r="B64" s="10" t="s">
        <v>433</v>
      </c>
      <c r="C64" s="9" t="s">
        <v>434</v>
      </c>
      <c r="D64" s="11">
        <f t="shared" ref="D64:D71" si="8">SUM(E64,F64)</f>
        <v>10160000</v>
      </c>
      <c r="E64" s="11">
        <v>10160000</v>
      </c>
      <c r="F64" s="11" t="s">
        <v>23</v>
      </c>
      <c r="G64" s="11">
        <f t="shared" ref="G64:G71" si="9">SUM(H64,I64)</f>
        <v>10160000</v>
      </c>
      <c r="H64" s="11">
        <v>10160000</v>
      </c>
      <c r="I64" s="11" t="s">
        <v>23</v>
      </c>
      <c r="J64" s="11">
        <f t="shared" ref="J64:J71" si="10">SUM(K64,L64)</f>
        <v>2963520</v>
      </c>
      <c r="K64" s="11">
        <v>2963520</v>
      </c>
      <c r="L64" s="11" t="s">
        <v>23</v>
      </c>
    </row>
    <row r="65" spans="1:12" ht="39.950000000000003" customHeight="1">
      <c r="A65" s="9">
        <v>4262</v>
      </c>
      <c r="B65" s="10" t="s">
        <v>435</v>
      </c>
      <c r="C65" s="9" t="s">
        <v>436</v>
      </c>
      <c r="D65" s="11">
        <f t="shared" si="8"/>
        <v>3465000</v>
      </c>
      <c r="E65" s="11">
        <v>3465000</v>
      </c>
      <c r="F65" s="11" t="s">
        <v>23</v>
      </c>
      <c r="G65" s="11">
        <f t="shared" si="9"/>
        <v>3465000</v>
      </c>
      <c r="H65" s="11">
        <v>3465000</v>
      </c>
      <c r="I65" s="11" t="s">
        <v>23</v>
      </c>
      <c r="J65" s="11">
        <f t="shared" si="10"/>
        <v>0</v>
      </c>
      <c r="K65" s="11">
        <v>0</v>
      </c>
      <c r="L65" s="11" t="s">
        <v>23</v>
      </c>
    </row>
    <row r="66" spans="1:12" ht="39.950000000000003" customHeight="1">
      <c r="A66" s="9">
        <v>4263</v>
      </c>
      <c r="B66" s="10" t="s">
        <v>437</v>
      </c>
      <c r="C66" s="9" t="s">
        <v>438</v>
      </c>
      <c r="D66" s="11">
        <f t="shared" si="8"/>
        <v>0</v>
      </c>
      <c r="E66" s="11">
        <v>0</v>
      </c>
      <c r="F66" s="11" t="s">
        <v>23</v>
      </c>
      <c r="G66" s="11">
        <f t="shared" si="9"/>
        <v>0</v>
      </c>
      <c r="H66" s="11">
        <v>0</v>
      </c>
      <c r="I66" s="11" t="s">
        <v>23</v>
      </c>
      <c r="J66" s="11">
        <f t="shared" si="10"/>
        <v>0</v>
      </c>
      <c r="K66" s="11">
        <v>0</v>
      </c>
      <c r="L66" s="11" t="s">
        <v>23</v>
      </c>
    </row>
    <row r="67" spans="1:12" ht="39.950000000000003" customHeight="1">
      <c r="A67" s="9">
        <v>4264</v>
      </c>
      <c r="B67" s="10" t="s">
        <v>439</v>
      </c>
      <c r="C67" s="9" t="s">
        <v>440</v>
      </c>
      <c r="D67" s="11">
        <f t="shared" si="8"/>
        <v>141750000</v>
      </c>
      <c r="E67" s="11">
        <v>141750000</v>
      </c>
      <c r="F67" s="11" t="s">
        <v>23</v>
      </c>
      <c r="G67" s="11">
        <f t="shared" si="9"/>
        <v>154618000</v>
      </c>
      <c r="H67" s="11">
        <v>154618000</v>
      </c>
      <c r="I67" s="11" t="s">
        <v>23</v>
      </c>
      <c r="J67" s="11">
        <f t="shared" si="10"/>
        <v>69105614.099999994</v>
      </c>
      <c r="K67" s="11">
        <v>69105614.099999994</v>
      </c>
      <c r="L67" s="11" t="s">
        <v>23</v>
      </c>
    </row>
    <row r="68" spans="1:12" ht="39.950000000000003" customHeight="1">
      <c r="A68" s="9">
        <v>4265</v>
      </c>
      <c r="B68" s="10" t="s">
        <v>441</v>
      </c>
      <c r="C68" s="9" t="s">
        <v>442</v>
      </c>
      <c r="D68" s="11">
        <f t="shared" si="8"/>
        <v>0</v>
      </c>
      <c r="E68" s="11">
        <v>0</v>
      </c>
      <c r="F68" s="11" t="s">
        <v>23</v>
      </c>
      <c r="G68" s="11">
        <f t="shared" si="9"/>
        <v>0</v>
      </c>
      <c r="H68" s="11">
        <v>0</v>
      </c>
      <c r="I68" s="11" t="s">
        <v>23</v>
      </c>
      <c r="J68" s="11">
        <f t="shared" si="10"/>
        <v>0</v>
      </c>
      <c r="K68" s="11">
        <v>0</v>
      </c>
      <c r="L68" s="11" t="s">
        <v>23</v>
      </c>
    </row>
    <row r="69" spans="1:12" ht="39.950000000000003" customHeight="1">
      <c r="A69" s="9">
        <v>4266</v>
      </c>
      <c r="B69" s="10" t="s">
        <v>443</v>
      </c>
      <c r="C69" s="9" t="s">
        <v>444</v>
      </c>
      <c r="D69" s="11">
        <f t="shared" si="8"/>
        <v>0</v>
      </c>
      <c r="E69" s="11">
        <v>0</v>
      </c>
      <c r="F69" s="11" t="s">
        <v>23</v>
      </c>
      <c r="G69" s="11">
        <f t="shared" si="9"/>
        <v>0</v>
      </c>
      <c r="H69" s="11">
        <v>0</v>
      </c>
      <c r="I69" s="11" t="s">
        <v>23</v>
      </c>
      <c r="J69" s="11">
        <f t="shared" si="10"/>
        <v>0</v>
      </c>
      <c r="K69" s="11">
        <v>0</v>
      </c>
      <c r="L69" s="11" t="s">
        <v>23</v>
      </c>
    </row>
    <row r="70" spans="1:12" ht="39.950000000000003" customHeight="1">
      <c r="A70" s="9">
        <v>4267</v>
      </c>
      <c r="B70" s="10" t="s">
        <v>445</v>
      </c>
      <c r="C70" s="9" t="s">
        <v>446</v>
      </c>
      <c r="D70" s="11">
        <f t="shared" si="8"/>
        <v>0</v>
      </c>
      <c r="E70" s="11">
        <v>0</v>
      </c>
      <c r="F70" s="11" t="s">
        <v>23</v>
      </c>
      <c r="G70" s="11">
        <f t="shared" si="9"/>
        <v>0</v>
      </c>
      <c r="H70" s="11">
        <v>0</v>
      </c>
      <c r="I70" s="11" t="s">
        <v>23</v>
      </c>
      <c r="J70" s="11">
        <f t="shared" si="10"/>
        <v>0</v>
      </c>
      <c r="K70" s="11">
        <v>0</v>
      </c>
      <c r="L70" s="11" t="s">
        <v>23</v>
      </c>
    </row>
    <row r="71" spans="1:12" ht="39.950000000000003" customHeight="1">
      <c r="A71" s="9">
        <v>4268</v>
      </c>
      <c r="B71" s="10" t="s">
        <v>447</v>
      </c>
      <c r="C71" s="9" t="s">
        <v>448</v>
      </c>
      <c r="D71" s="11">
        <f t="shared" si="8"/>
        <v>46530000</v>
      </c>
      <c r="E71" s="11">
        <v>46530000</v>
      </c>
      <c r="F71" s="11" t="s">
        <v>23</v>
      </c>
      <c r="G71" s="11">
        <f t="shared" si="9"/>
        <v>61346900</v>
      </c>
      <c r="H71" s="11">
        <v>61346900</v>
      </c>
      <c r="I71" s="11" t="s">
        <v>23</v>
      </c>
      <c r="J71" s="11">
        <f t="shared" si="10"/>
        <v>25967538.5</v>
      </c>
      <c r="K71" s="11">
        <v>25967538.5</v>
      </c>
      <c r="L71" s="11" t="s">
        <v>23</v>
      </c>
    </row>
    <row r="72" spans="1:12" ht="39.950000000000003" customHeight="1">
      <c r="A72" s="9">
        <v>4300</v>
      </c>
      <c r="B72" s="10" t="s">
        <v>449</v>
      </c>
      <c r="C72" s="9" t="s">
        <v>369</v>
      </c>
      <c r="D72" s="11">
        <f>SUM(D74,D78,D82)</f>
        <v>80000000</v>
      </c>
      <c r="E72" s="11">
        <f>SUM(E74,E78,E82)</f>
        <v>80000000</v>
      </c>
      <c r="F72" s="11" t="s">
        <v>23</v>
      </c>
      <c r="G72" s="11">
        <f>SUM(G74,G78,G82)</f>
        <v>56000000</v>
      </c>
      <c r="H72" s="11">
        <f>SUM(H74,H78,H82)</f>
        <v>56000000</v>
      </c>
      <c r="I72" s="11" t="s">
        <v>23</v>
      </c>
      <c r="J72" s="11">
        <f>SUM(J74,J78,J82)</f>
        <v>0</v>
      </c>
      <c r="K72" s="11">
        <f>SUM(K74,K78,K82)</f>
        <v>0</v>
      </c>
      <c r="L72" s="11" t="s">
        <v>23</v>
      </c>
    </row>
    <row r="73" spans="1:12" ht="39.950000000000003" customHeight="1">
      <c r="A73" s="9"/>
      <c r="B73" s="10" t="s">
        <v>367</v>
      </c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 ht="39.950000000000003" customHeight="1">
      <c r="A74" s="9">
        <v>4310</v>
      </c>
      <c r="B74" s="10" t="s">
        <v>450</v>
      </c>
      <c r="C74" s="9" t="s">
        <v>369</v>
      </c>
      <c r="D74" s="11">
        <f>SUM(D76:D77)</f>
        <v>80000000</v>
      </c>
      <c r="E74" s="11">
        <f>SUM(E76:E77)</f>
        <v>80000000</v>
      </c>
      <c r="F74" s="11" t="s">
        <v>23</v>
      </c>
      <c r="G74" s="11">
        <f>SUM(G76:G77)</f>
        <v>56000000</v>
      </c>
      <c r="H74" s="11">
        <f>SUM(H76:H77)</f>
        <v>56000000</v>
      </c>
      <c r="I74" s="11" t="s">
        <v>23</v>
      </c>
      <c r="J74" s="11">
        <f>SUM(J76:J77)</f>
        <v>0</v>
      </c>
      <c r="K74" s="11">
        <f>SUM(K76:K77)</f>
        <v>0</v>
      </c>
      <c r="L74" s="11" t="s">
        <v>23</v>
      </c>
    </row>
    <row r="75" spans="1:12" ht="39.950000000000003" customHeight="1">
      <c r="A75" s="9"/>
      <c r="B75" s="10" t="s">
        <v>167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ht="39.950000000000003" customHeight="1">
      <c r="A76" s="9">
        <v>4311</v>
      </c>
      <c r="B76" s="10" t="s">
        <v>451</v>
      </c>
      <c r="C76" s="9" t="s">
        <v>452</v>
      </c>
      <c r="D76" s="11">
        <f>SUM(E76,F76)</f>
        <v>0</v>
      </c>
      <c r="E76" s="11">
        <v>0</v>
      </c>
      <c r="F76" s="11" t="s">
        <v>23</v>
      </c>
      <c r="G76" s="11">
        <f>SUM(H76,I76)</f>
        <v>0</v>
      </c>
      <c r="H76" s="11">
        <v>0</v>
      </c>
      <c r="I76" s="11" t="s">
        <v>23</v>
      </c>
      <c r="J76" s="11">
        <f>SUM(K76,L76)</f>
        <v>0</v>
      </c>
      <c r="K76" s="11">
        <v>0</v>
      </c>
      <c r="L76" s="11" t="s">
        <v>23</v>
      </c>
    </row>
    <row r="77" spans="1:12" ht="39.950000000000003" customHeight="1">
      <c r="A77" s="9">
        <v>4312</v>
      </c>
      <c r="B77" s="10" t="s">
        <v>453</v>
      </c>
      <c r="C77" s="9" t="s">
        <v>454</v>
      </c>
      <c r="D77" s="11">
        <f>SUM(E77,F77)</f>
        <v>80000000</v>
      </c>
      <c r="E77" s="11">
        <v>80000000</v>
      </c>
      <c r="F77" s="11" t="s">
        <v>23</v>
      </c>
      <c r="G77" s="11">
        <f>SUM(H77,I77)</f>
        <v>56000000</v>
      </c>
      <c r="H77" s="11">
        <v>56000000</v>
      </c>
      <c r="I77" s="11" t="s">
        <v>23</v>
      </c>
      <c r="J77" s="11">
        <f>SUM(K77,L77)</f>
        <v>0</v>
      </c>
      <c r="K77" s="11">
        <v>0</v>
      </c>
      <c r="L77" s="11" t="s">
        <v>23</v>
      </c>
    </row>
    <row r="78" spans="1:12" ht="39.950000000000003" customHeight="1">
      <c r="A78" s="9">
        <v>4320</v>
      </c>
      <c r="B78" s="10" t="s">
        <v>455</v>
      </c>
      <c r="C78" s="9" t="s">
        <v>369</v>
      </c>
      <c r="D78" s="11">
        <f>SUM(D80:D81)</f>
        <v>0</v>
      </c>
      <c r="E78" s="11">
        <f>SUM(E80:E81)</f>
        <v>0</v>
      </c>
      <c r="F78" s="11" t="s">
        <v>23</v>
      </c>
      <c r="G78" s="11">
        <f>SUM(G80:G81)</f>
        <v>0</v>
      </c>
      <c r="H78" s="11">
        <f>SUM(H80:H81)</f>
        <v>0</v>
      </c>
      <c r="I78" s="11" t="s">
        <v>23</v>
      </c>
      <c r="J78" s="11">
        <f>SUM(J80:J81)</f>
        <v>0</v>
      </c>
      <c r="K78" s="11">
        <f>SUM(K80:K81)</f>
        <v>0</v>
      </c>
      <c r="L78" s="11" t="s">
        <v>23</v>
      </c>
    </row>
    <row r="79" spans="1:12" ht="39.950000000000003" customHeight="1">
      <c r="A79" s="9"/>
      <c r="B79" s="10" t="s">
        <v>167</v>
      </c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ht="39.950000000000003" customHeight="1">
      <c r="A80" s="9">
        <v>4321</v>
      </c>
      <c r="B80" s="10" t="s">
        <v>456</v>
      </c>
      <c r="C80" s="9" t="s">
        <v>457</v>
      </c>
      <c r="D80" s="11">
        <f>SUM(E80,F80)</f>
        <v>0</v>
      </c>
      <c r="E80" s="11">
        <v>0</v>
      </c>
      <c r="F80" s="11" t="s">
        <v>23</v>
      </c>
      <c r="G80" s="11">
        <f>SUM(H80,I80)</f>
        <v>0</v>
      </c>
      <c r="H80" s="11">
        <v>0</v>
      </c>
      <c r="I80" s="11" t="s">
        <v>23</v>
      </c>
      <c r="J80" s="11">
        <f>SUM(K80,L80)</f>
        <v>0</v>
      </c>
      <c r="K80" s="11">
        <v>0</v>
      </c>
      <c r="L80" s="11" t="s">
        <v>23</v>
      </c>
    </row>
    <row r="81" spans="1:12" ht="39.950000000000003" customHeight="1">
      <c r="A81" s="9">
        <v>4322</v>
      </c>
      <c r="B81" s="10" t="s">
        <v>458</v>
      </c>
      <c r="C81" s="9" t="s">
        <v>459</v>
      </c>
      <c r="D81" s="11">
        <f>SUM(E81,F81)</f>
        <v>0</v>
      </c>
      <c r="E81" s="11">
        <v>0</v>
      </c>
      <c r="F81" s="11" t="s">
        <v>23</v>
      </c>
      <c r="G81" s="11">
        <f>SUM(H81,I81)</f>
        <v>0</v>
      </c>
      <c r="H81" s="11">
        <v>0</v>
      </c>
      <c r="I81" s="11" t="s">
        <v>23</v>
      </c>
      <c r="J81" s="11">
        <f>SUM(K81,L81)</f>
        <v>0</v>
      </c>
      <c r="K81" s="11">
        <v>0</v>
      </c>
      <c r="L81" s="11" t="s">
        <v>23</v>
      </c>
    </row>
    <row r="82" spans="1:12" ht="39.950000000000003" customHeight="1">
      <c r="A82" s="9">
        <v>4330</v>
      </c>
      <c r="B82" s="10" t="s">
        <v>460</v>
      </c>
      <c r="C82" s="9" t="s">
        <v>369</v>
      </c>
      <c r="D82" s="11">
        <f>SUM(D84:D86)</f>
        <v>0</v>
      </c>
      <c r="E82" s="11">
        <f>SUM(E84:E86)</f>
        <v>0</v>
      </c>
      <c r="F82" s="11" t="s">
        <v>23</v>
      </c>
      <c r="G82" s="11">
        <f>SUM(G84:G86)</f>
        <v>0</v>
      </c>
      <c r="H82" s="11">
        <f>SUM(H84:H86)</f>
        <v>0</v>
      </c>
      <c r="I82" s="11" t="s">
        <v>23</v>
      </c>
      <c r="J82" s="11">
        <f>SUM(J84:J86)</f>
        <v>0</v>
      </c>
      <c r="K82" s="11">
        <f>SUM(K84:K86)</f>
        <v>0</v>
      </c>
      <c r="L82" s="11" t="s">
        <v>23</v>
      </c>
    </row>
    <row r="83" spans="1:12" ht="39.950000000000003" customHeight="1">
      <c r="A83" s="9"/>
      <c r="B83" s="10" t="s">
        <v>167</v>
      </c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ht="39.950000000000003" customHeight="1">
      <c r="A84" s="9">
        <v>4331</v>
      </c>
      <c r="B84" s="10" t="s">
        <v>461</v>
      </c>
      <c r="C84" s="9" t="s">
        <v>462</v>
      </c>
      <c r="D84" s="11">
        <f>SUM(E84,F84)</f>
        <v>0</v>
      </c>
      <c r="E84" s="11">
        <v>0</v>
      </c>
      <c r="F84" s="11" t="s">
        <v>23</v>
      </c>
      <c r="G84" s="11">
        <f>SUM(H84,I84)</f>
        <v>0</v>
      </c>
      <c r="H84" s="11">
        <v>0</v>
      </c>
      <c r="I84" s="11" t="s">
        <v>23</v>
      </c>
      <c r="J84" s="11">
        <f>SUM(K84,L84)</f>
        <v>0</v>
      </c>
      <c r="K84" s="11">
        <v>0</v>
      </c>
      <c r="L84" s="11" t="s">
        <v>23</v>
      </c>
    </row>
    <row r="85" spans="1:12" ht="39.950000000000003" customHeight="1">
      <c r="A85" s="9">
        <v>4332</v>
      </c>
      <c r="B85" s="10" t="s">
        <v>463</v>
      </c>
      <c r="C85" s="9" t="s">
        <v>464</v>
      </c>
      <c r="D85" s="11">
        <f>SUM(E85,F85)</f>
        <v>0</v>
      </c>
      <c r="E85" s="11">
        <v>0</v>
      </c>
      <c r="F85" s="11" t="s">
        <v>23</v>
      </c>
      <c r="G85" s="11">
        <f>SUM(H85,I85)</f>
        <v>0</v>
      </c>
      <c r="H85" s="11">
        <v>0</v>
      </c>
      <c r="I85" s="11" t="s">
        <v>23</v>
      </c>
      <c r="J85" s="11">
        <f>SUM(K85,L85)</f>
        <v>0</v>
      </c>
      <c r="K85" s="11">
        <v>0</v>
      </c>
      <c r="L85" s="11" t="s">
        <v>23</v>
      </c>
    </row>
    <row r="86" spans="1:12" ht="39.950000000000003" customHeight="1">
      <c r="A86" s="9">
        <v>4333</v>
      </c>
      <c r="B86" s="10" t="s">
        <v>465</v>
      </c>
      <c r="C86" s="9" t="s">
        <v>466</v>
      </c>
      <c r="D86" s="11">
        <f>SUM(E86,F86)</f>
        <v>0</v>
      </c>
      <c r="E86" s="11">
        <v>0</v>
      </c>
      <c r="F86" s="11" t="s">
        <v>23</v>
      </c>
      <c r="G86" s="11">
        <f>SUM(H86,I86)</f>
        <v>0</v>
      </c>
      <c r="H86" s="11">
        <v>0</v>
      </c>
      <c r="I86" s="11" t="s">
        <v>23</v>
      </c>
      <c r="J86" s="11">
        <f>SUM(K86,L86)</f>
        <v>0</v>
      </c>
      <c r="K86" s="11">
        <v>0</v>
      </c>
      <c r="L86" s="11" t="s">
        <v>23</v>
      </c>
    </row>
    <row r="87" spans="1:12" ht="39.950000000000003" customHeight="1">
      <c r="A87" s="9">
        <v>4400</v>
      </c>
      <c r="B87" s="10" t="s">
        <v>467</v>
      </c>
      <c r="C87" s="9" t="s">
        <v>369</v>
      </c>
      <c r="D87" s="11">
        <f>SUM(D89,D93)</f>
        <v>1972967900</v>
      </c>
      <c r="E87" s="11">
        <f>SUM(E89,E93)</f>
        <v>1972967900</v>
      </c>
      <c r="F87" s="11" t="s">
        <v>23</v>
      </c>
      <c r="G87" s="11">
        <f>SUM(G89,G93)</f>
        <v>1973631900</v>
      </c>
      <c r="H87" s="11">
        <f>SUM(H89,H93)</f>
        <v>1973631900</v>
      </c>
      <c r="I87" s="11" t="s">
        <v>23</v>
      </c>
      <c r="J87" s="11">
        <f>SUM(J89,J93)</f>
        <v>809501745</v>
      </c>
      <c r="K87" s="11">
        <f>SUM(K89,K93)</f>
        <v>809501745</v>
      </c>
      <c r="L87" s="11" t="s">
        <v>23</v>
      </c>
    </row>
    <row r="88" spans="1:12" ht="39.950000000000003" customHeight="1">
      <c r="A88" s="9"/>
      <c r="B88" s="10" t="s">
        <v>367</v>
      </c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1:12" ht="39.950000000000003" customHeight="1">
      <c r="A89" s="9">
        <v>4410</v>
      </c>
      <c r="B89" s="10" t="s">
        <v>468</v>
      </c>
      <c r="C89" s="9" t="s">
        <v>369</v>
      </c>
      <c r="D89" s="11">
        <f>SUM(D91:D92)</f>
        <v>1957967900</v>
      </c>
      <c r="E89" s="11">
        <f>SUM(E91:E92)</f>
        <v>1957967900</v>
      </c>
      <c r="F89" s="11" t="s">
        <v>23</v>
      </c>
      <c r="G89" s="11">
        <f>SUM(G91:G92)</f>
        <v>1958631900</v>
      </c>
      <c r="H89" s="11">
        <f>SUM(H91:H92)</f>
        <v>1958631900</v>
      </c>
      <c r="I89" s="11" t="s">
        <v>23</v>
      </c>
      <c r="J89" s="11">
        <f>SUM(J91:J92)</f>
        <v>809501745</v>
      </c>
      <c r="K89" s="11">
        <f>SUM(K91:K92)</f>
        <v>809501745</v>
      </c>
      <c r="L89" s="11" t="s">
        <v>23</v>
      </c>
    </row>
    <row r="90" spans="1:12" ht="39.950000000000003" customHeight="1">
      <c r="A90" s="9"/>
      <c r="B90" s="10" t="s">
        <v>167</v>
      </c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1:12" ht="39.950000000000003" customHeight="1">
      <c r="A91" s="9">
        <v>4411</v>
      </c>
      <c r="B91" s="10" t="s">
        <v>469</v>
      </c>
      <c r="C91" s="9" t="s">
        <v>470</v>
      </c>
      <c r="D91" s="11">
        <f>SUM(E91,F91)</f>
        <v>1957967900</v>
      </c>
      <c r="E91" s="11">
        <v>1957967900</v>
      </c>
      <c r="F91" s="11" t="s">
        <v>23</v>
      </c>
      <c r="G91" s="11">
        <f>SUM(H91,I91)</f>
        <v>1958631900</v>
      </c>
      <c r="H91" s="11">
        <v>1958631900</v>
      </c>
      <c r="I91" s="11" t="s">
        <v>23</v>
      </c>
      <c r="J91" s="11">
        <f>SUM(K91,L91)</f>
        <v>809501745</v>
      </c>
      <c r="K91" s="11">
        <v>809501745</v>
      </c>
      <c r="L91" s="11" t="s">
        <v>23</v>
      </c>
    </row>
    <row r="92" spans="1:12" ht="39.950000000000003" customHeight="1">
      <c r="A92" s="9">
        <v>4412</v>
      </c>
      <c r="B92" s="10" t="s">
        <v>471</v>
      </c>
      <c r="C92" s="9" t="s">
        <v>472</v>
      </c>
      <c r="D92" s="11">
        <f>SUM(E92,F92)</f>
        <v>0</v>
      </c>
      <c r="E92" s="11">
        <v>0</v>
      </c>
      <c r="F92" s="11" t="s">
        <v>23</v>
      </c>
      <c r="G92" s="11">
        <f>SUM(H92,I92)</f>
        <v>0</v>
      </c>
      <c r="H92" s="11">
        <v>0</v>
      </c>
      <c r="I92" s="11" t="s">
        <v>23</v>
      </c>
      <c r="J92" s="11">
        <f>SUM(K92,L92)</f>
        <v>0</v>
      </c>
      <c r="K92" s="11">
        <v>0</v>
      </c>
      <c r="L92" s="11" t="s">
        <v>23</v>
      </c>
    </row>
    <row r="93" spans="1:12" ht="39.950000000000003" customHeight="1">
      <c r="A93" s="9">
        <v>4420</v>
      </c>
      <c r="B93" s="10" t="s">
        <v>473</v>
      </c>
      <c r="C93" s="9" t="s">
        <v>369</v>
      </c>
      <c r="D93" s="11">
        <f>SUM(D95:D96)</f>
        <v>15000000</v>
      </c>
      <c r="E93" s="11">
        <f>SUM(E95:E96)</f>
        <v>15000000</v>
      </c>
      <c r="F93" s="11" t="s">
        <v>23</v>
      </c>
      <c r="G93" s="11">
        <f>SUM(G95:G96)</f>
        <v>15000000</v>
      </c>
      <c r="H93" s="11">
        <f>SUM(H95:H96)</f>
        <v>15000000</v>
      </c>
      <c r="I93" s="11" t="s">
        <v>23</v>
      </c>
      <c r="J93" s="11">
        <f>SUM(J95:J96)</f>
        <v>0</v>
      </c>
      <c r="K93" s="11">
        <f>SUM(K95:K96)</f>
        <v>0</v>
      </c>
      <c r="L93" s="11" t="s">
        <v>23</v>
      </c>
    </row>
    <row r="94" spans="1:12" ht="39.950000000000003" customHeight="1">
      <c r="A94" s="9"/>
      <c r="B94" s="10" t="s">
        <v>167</v>
      </c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1:12" ht="39.950000000000003" customHeight="1">
      <c r="A95" s="9">
        <v>4421</v>
      </c>
      <c r="B95" s="10" t="s">
        <v>474</v>
      </c>
      <c r="C95" s="9" t="s">
        <v>475</v>
      </c>
      <c r="D95" s="11">
        <f>SUM(E95,F95)</f>
        <v>15000000</v>
      </c>
      <c r="E95" s="11">
        <v>15000000</v>
      </c>
      <c r="F95" s="11" t="s">
        <v>23</v>
      </c>
      <c r="G95" s="11">
        <f>SUM(H95,I95)</f>
        <v>15000000</v>
      </c>
      <c r="H95" s="11">
        <v>15000000</v>
      </c>
      <c r="I95" s="11" t="s">
        <v>23</v>
      </c>
      <c r="J95" s="11">
        <f>SUM(K95,L95)</f>
        <v>0</v>
      </c>
      <c r="K95" s="11">
        <v>0</v>
      </c>
      <c r="L95" s="11" t="s">
        <v>23</v>
      </c>
    </row>
    <row r="96" spans="1:12" ht="39.950000000000003" customHeight="1">
      <c r="A96" s="9">
        <v>4422</v>
      </c>
      <c r="B96" s="10" t="s">
        <v>476</v>
      </c>
      <c r="C96" s="9" t="s">
        <v>477</v>
      </c>
      <c r="D96" s="11">
        <f>SUM(E96,F96)</f>
        <v>0</v>
      </c>
      <c r="E96" s="11">
        <v>0</v>
      </c>
      <c r="F96" s="11" t="s">
        <v>23</v>
      </c>
      <c r="G96" s="11">
        <f>SUM(H96,I96)</f>
        <v>0</v>
      </c>
      <c r="H96" s="11">
        <v>0</v>
      </c>
      <c r="I96" s="11" t="s">
        <v>23</v>
      </c>
      <c r="J96" s="11">
        <f>SUM(K96,L96)</f>
        <v>0</v>
      </c>
      <c r="K96" s="11">
        <v>0</v>
      </c>
      <c r="L96" s="11" t="s">
        <v>23</v>
      </c>
    </row>
    <row r="97" spans="1:12" ht="39.950000000000003" customHeight="1">
      <c r="A97" s="9">
        <v>4500</v>
      </c>
      <c r="B97" s="10" t="s">
        <v>478</v>
      </c>
      <c r="C97" s="9"/>
      <c r="D97" s="11">
        <f>SUM(D99,D103,D107,D115)</f>
        <v>0</v>
      </c>
      <c r="E97" s="11">
        <f>SUM(E99,E103,E107,E115)</f>
        <v>0</v>
      </c>
      <c r="F97" s="11" t="s">
        <v>23</v>
      </c>
      <c r="G97" s="11">
        <f>SUM(G99,G103,G107,G115)</f>
        <v>0</v>
      </c>
      <c r="H97" s="11">
        <f>SUM(H99,H103,H107,H115)</f>
        <v>0</v>
      </c>
      <c r="I97" s="11" t="s">
        <v>23</v>
      </c>
      <c r="J97" s="11">
        <f>SUM(J99,J103,J107,J115)</f>
        <v>0</v>
      </c>
      <c r="K97" s="11">
        <f>SUM(K99,K103,K107,K115)</f>
        <v>0</v>
      </c>
      <c r="L97" s="11" t="s">
        <v>23</v>
      </c>
    </row>
    <row r="98" spans="1:12" ht="39.950000000000003" customHeight="1">
      <c r="A98" s="9"/>
      <c r="B98" s="10" t="s">
        <v>367</v>
      </c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1:12" ht="39.950000000000003" customHeight="1">
      <c r="A99" s="9">
        <v>4510</v>
      </c>
      <c r="B99" s="10" t="s">
        <v>479</v>
      </c>
      <c r="C99" s="9" t="s">
        <v>369</v>
      </c>
      <c r="D99" s="11">
        <f>SUM(D101:D102)</f>
        <v>0</v>
      </c>
      <c r="E99" s="11">
        <f>SUM(E101:E102)</f>
        <v>0</v>
      </c>
      <c r="F99" s="11" t="s">
        <v>23</v>
      </c>
      <c r="G99" s="11">
        <f>SUM(G101:G102)</f>
        <v>0</v>
      </c>
      <c r="H99" s="11">
        <f>SUM(H101:H102)</f>
        <v>0</v>
      </c>
      <c r="I99" s="11" t="s">
        <v>23</v>
      </c>
      <c r="J99" s="11">
        <f>SUM(J101:J102)</f>
        <v>0</v>
      </c>
      <c r="K99" s="11">
        <f>SUM(K101:K102)</f>
        <v>0</v>
      </c>
      <c r="L99" s="11" t="s">
        <v>23</v>
      </c>
    </row>
    <row r="100" spans="1:12" ht="39.950000000000003" customHeight="1">
      <c r="A100" s="9"/>
      <c r="B100" s="10" t="s">
        <v>167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1:12" ht="39.950000000000003" customHeight="1">
      <c r="A101" s="9">
        <v>4511</v>
      </c>
      <c r="B101" s="10" t="s">
        <v>480</v>
      </c>
      <c r="C101" s="9" t="s">
        <v>481</v>
      </c>
      <c r="D101" s="11">
        <f>SUM(E101,F101)</f>
        <v>0</v>
      </c>
      <c r="E101" s="11">
        <v>0</v>
      </c>
      <c r="F101" s="11" t="s">
        <v>23</v>
      </c>
      <c r="G101" s="11">
        <f>SUM(H101,I101)</f>
        <v>0</v>
      </c>
      <c r="H101" s="11">
        <v>0</v>
      </c>
      <c r="I101" s="11" t="s">
        <v>23</v>
      </c>
      <c r="J101" s="11">
        <f>SUM(K101,L101)</f>
        <v>0</v>
      </c>
      <c r="K101" s="11">
        <v>0</v>
      </c>
      <c r="L101" s="11" t="s">
        <v>23</v>
      </c>
    </row>
    <row r="102" spans="1:12" ht="39.950000000000003" customHeight="1">
      <c r="A102" s="9">
        <v>4512</v>
      </c>
      <c r="B102" s="10" t="s">
        <v>482</v>
      </c>
      <c r="C102" s="9" t="s">
        <v>483</v>
      </c>
      <c r="D102" s="11">
        <f>SUM(E102,F102)</f>
        <v>0</v>
      </c>
      <c r="E102" s="11">
        <v>0</v>
      </c>
      <c r="F102" s="11" t="s">
        <v>23</v>
      </c>
      <c r="G102" s="11">
        <f>SUM(H102,I102)</f>
        <v>0</v>
      </c>
      <c r="H102" s="11">
        <v>0</v>
      </c>
      <c r="I102" s="11" t="s">
        <v>23</v>
      </c>
      <c r="J102" s="11">
        <f>SUM(K102,L102)</f>
        <v>0</v>
      </c>
      <c r="K102" s="11">
        <v>0</v>
      </c>
      <c r="L102" s="11" t="s">
        <v>23</v>
      </c>
    </row>
    <row r="103" spans="1:12" ht="39.950000000000003" customHeight="1">
      <c r="A103" s="9">
        <v>4520</v>
      </c>
      <c r="B103" s="10" t="s">
        <v>484</v>
      </c>
      <c r="C103" s="9" t="s">
        <v>369</v>
      </c>
      <c r="D103" s="11">
        <f>SUM(D105:D106)</f>
        <v>0</v>
      </c>
      <c r="E103" s="11">
        <f>SUM(E105:E106)</f>
        <v>0</v>
      </c>
      <c r="F103" s="11" t="s">
        <v>23</v>
      </c>
      <c r="G103" s="11">
        <f>SUM(G105:G106)</f>
        <v>0</v>
      </c>
      <c r="H103" s="11">
        <f>SUM(H105:H106)</f>
        <v>0</v>
      </c>
      <c r="I103" s="11" t="s">
        <v>23</v>
      </c>
      <c r="J103" s="11">
        <f>SUM(J105:J106)</f>
        <v>0</v>
      </c>
      <c r="K103" s="11">
        <f>SUM(K105:K106)</f>
        <v>0</v>
      </c>
      <c r="L103" s="11" t="s">
        <v>23</v>
      </c>
    </row>
    <row r="104" spans="1:12" ht="39.950000000000003" customHeight="1">
      <c r="A104" s="9"/>
      <c r="B104" s="10" t="s">
        <v>167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1:12" ht="39.950000000000003" customHeight="1">
      <c r="A105" s="9">
        <v>4521</v>
      </c>
      <c r="B105" s="10" t="s">
        <v>485</v>
      </c>
      <c r="C105" s="9" t="s">
        <v>486</v>
      </c>
      <c r="D105" s="11">
        <f>SUM(E105,F105)</f>
        <v>0</v>
      </c>
      <c r="E105" s="11">
        <v>0</v>
      </c>
      <c r="F105" s="11" t="s">
        <v>23</v>
      </c>
      <c r="G105" s="11">
        <f>SUM(H105,I105)</f>
        <v>0</v>
      </c>
      <c r="H105" s="11">
        <v>0</v>
      </c>
      <c r="I105" s="11" t="s">
        <v>23</v>
      </c>
      <c r="J105" s="11">
        <f>SUM(K105,L105)</f>
        <v>0</v>
      </c>
      <c r="K105" s="11">
        <v>0</v>
      </c>
      <c r="L105" s="11" t="s">
        <v>23</v>
      </c>
    </row>
    <row r="106" spans="1:12" ht="39.950000000000003" customHeight="1">
      <c r="A106" s="9">
        <v>4522</v>
      </c>
      <c r="B106" s="10" t="s">
        <v>487</v>
      </c>
      <c r="C106" s="9" t="s">
        <v>488</v>
      </c>
      <c r="D106" s="11">
        <f>SUM(E106,F106)</f>
        <v>0</v>
      </c>
      <c r="E106" s="11">
        <v>0</v>
      </c>
      <c r="F106" s="11" t="s">
        <v>23</v>
      </c>
      <c r="G106" s="11">
        <f>SUM(H106,I106)</f>
        <v>0</v>
      </c>
      <c r="H106" s="11">
        <v>0</v>
      </c>
      <c r="I106" s="11" t="s">
        <v>23</v>
      </c>
      <c r="J106" s="11">
        <f>SUM(K106,L106)</f>
        <v>0</v>
      </c>
      <c r="K106" s="11">
        <v>0</v>
      </c>
      <c r="L106" s="11" t="s">
        <v>23</v>
      </c>
    </row>
    <row r="107" spans="1:12" ht="39.950000000000003" customHeight="1">
      <c r="A107" s="9">
        <v>4530</v>
      </c>
      <c r="B107" s="10" t="s">
        <v>489</v>
      </c>
      <c r="C107" s="9" t="s">
        <v>369</v>
      </c>
      <c r="D107" s="11">
        <f>SUM(D109:D111)</f>
        <v>0</v>
      </c>
      <c r="E107" s="11">
        <f>SUM(E109:E111)</f>
        <v>0</v>
      </c>
      <c r="F107" s="11" t="s">
        <v>23</v>
      </c>
      <c r="G107" s="11">
        <f>SUM(G109:G111)</f>
        <v>0</v>
      </c>
      <c r="H107" s="11">
        <f>SUM(H109:H111)</f>
        <v>0</v>
      </c>
      <c r="I107" s="11" t="s">
        <v>23</v>
      </c>
      <c r="J107" s="11">
        <f>SUM(J109:J111)</f>
        <v>0</v>
      </c>
      <c r="K107" s="11">
        <f>SUM(K109:K111)</f>
        <v>0</v>
      </c>
      <c r="L107" s="11" t="s">
        <v>23</v>
      </c>
    </row>
    <row r="108" spans="1:12" ht="39.950000000000003" customHeight="1">
      <c r="A108" s="9"/>
      <c r="B108" s="10" t="s">
        <v>167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1:12" ht="39.950000000000003" customHeight="1">
      <c r="A109" s="9">
        <v>4531</v>
      </c>
      <c r="B109" s="10" t="s">
        <v>490</v>
      </c>
      <c r="C109" s="9" t="s">
        <v>491</v>
      </c>
      <c r="D109" s="11">
        <f>SUM(E109,F109)</f>
        <v>0</v>
      </c>
      <c r="E109" s="11">
        <v>0</v>
      </c>
      <c r="F109" s="11" t="s">
        <v>23</v>
      </c>
      <c r="G109" s="11">
        <f>SUM(H109,I109)</f>
        <v>0</v>
      </c>
      <c r="H109" s="11">
        <v>0</v>
      </c>
      <c r="I109" s="11" t="s">
        <v>23</v>
      </c>
      <c r="J109" s="11">
        <f>SUM(K109,L109)</f>
        <v>0</v>
      </c>
      <c r="K109" s="11">
        <v>0</v>
      </c>
      <c r="L109" s="11" t="s">
        <v>23</v>
      </c>
    </row>
    <row r="110" spans="1:12" ht="39.950000000000003" customHeight="1">
      <c r="A110" s="9">
        <v>4532</v>
      </c>
      <c r="B110" s="10" t="s">
        <v>492</v>
      </c>
      <c r="C110" s="9" t="s">
        <v>493</v>
      </c>
      <c r="D110" s="11">
        <f>SUM(E110,F110)</f>
        <v>0</v>
      </c>
      <c r="E110" s="11">
        <v>0</v>
      </c>
      <c r="F110" s="11" t="s">
        <v>23</v>
      </c>
      <c r="G110" s="11">
        <f>SUM(H110,I110)</f>
        <v>0</v>
      </c>
      <c r="H110" s="11">
        <v>0</v>
      </c>
      <c r="I110" s="11" t="s">
        <v>23</v>
      </c>
      <c r="J110" s="11">
        <f>SUM(K110,L110)</f>
        <v>0</v>
      </c>
      <c r="K110" s="11">
        <v>0</v>
      </c>
      <c r="L110" s="11" t="s">
        <v>23</v>
      </c>
    </row>
    <row r="111" spans="1:12" ht="39.950000000000003" customHeight="1">
      <c r="A111" s="9">
        <v>4533</v>
      </c>
      <c r="B111" s="10" t="s">
        <v>494</v>
      </c>
      <c r="C111" s="9" t="s">
        <v>495</v>
      </c>
      <c r="D111" s="11">
        <f>SUM(D112,D113,D114)</f>
        <v>0</v>
      </c>
      <c r="E111" s="11">
        <f>SUM(E112,E113,E114)</f>
        <v>0</v>
      </c>
      <c r="F111" s="11" t="s">
        <v>23</v>
      </c>
      <c r="G111" s="11">
        <f>SUM(G112,G113,G114)</f>
        <v>0</v>
      </c>
      <c r="H111" s="11">
        <f>SUM(H112,H113,H114)</f>
        <v>0</v>
      </c>
      <c r="I111" s="11" t="s">
        <v>23</v>
      </c>
      <c r="J111" s="11">
        <f>SUM(J112,J113,J114)</f>
        <v>0</v>
      </c>
      <c r="K111" s="11">
        <f>SUM(K112,K113,K114)</f>
        <v>0</v>
      </c>
      <c r="L111" s="11" t="s">
        <v>23</v>
      </c>
    </row>
    <row r="112" spans="1:12" ht="39.950000000000003" customHeight="1">
      <c r="A112" s="9">
        <v>4534</v>
      </c>
      <c r="B112" s="10" t="s">
        <v>496</v>
      </c>
      <c r="C112" s="9"/>
      <c r="D112" s="11">
        <f>SUM(E112,F112)</f>
        <v>0</v>
      </c>
      <c r="E112" s="11">
        <v>0</v>
      </c>
      <c r="F112" s="11" t="s">
        <v>23</v>
      </c>
      <c r="G112" s="11">
        <f>SUM(H112,I112)</f>
        <v>0</v>
      </c>
      <c r="H112" s="11">
        <v>0</v>
      </c>
      <c r="I112" s="11" t="s">
        <v>23</v>
      </c>
      <c r="J112" s="11">
        <f>SUM(K112,L112)</f>
        <v>0</v>
      </c>
      <c r="K112" s="11">
        <v>0</v>
      </c>
      <c r="L112" s="11" t="s">
        <v>23</v>
      </c>
    </row>
    <row r="113" spans="1:12" ht="39.950000000000003" customHeight="1">
      <c r="A113" s="9">
        <v>4535</v>
      </c>
      <c r="B113" s="10" t="s">
        <v>497</v>
      </c>
      <c r="C113" s="9"/>
      <c r="D113" s="11">
        <f>SUM(E113,F113)</f>
        <v>0</v>
      </c>
      <c r="E113" s="11">
        <v>0</v>
      </c>
      <c r="F113" s="11" t="s">
        <v>23</v>
      </c>
      <c r="G113" s="11">
        <f>SUM(H113,I113)</f>
        <v>0</v>
      </c>
      <c r="H113" s="11">
        <v>0</v>
      </c>
      <c r="I113" s="11" t="s">
        <v>23</v>
      </c>
      <c r="J113" s="11">
        <f>SUM(K113,L113)</f>
        <v>0</v>
      </c>
      <c r="K113" s="11">
        <v>0</v>
      </c>
      <c r="L113" s="11" t="s">
        <v>23</v>
      </c>
    </row>
    <row r="114" spans="1:12" ht="39.950000000000003" customHeight="1">
      <c r="A114" s="9">
        <v>4536</v>
      </c>
      <c r="B114" s="10" t="s">
        <v>498</v>
      </c>
      <c r="C114" s="9"/>
      <c r="D114" s="11">
        <f>SUM(E114,F114)</f>
        <v>0</v>
      </c>
      <c r="E114" s="11">
        <f>0-SUM(E113,E116)</f>
        <v>0</v>
      </c>
      <c r="F114" s="11" t="s">
        <v>23</v>
      </c>
      <c r="G114" s="11">
        <f>SUM(H114,I114)</f>
        <v>0</v>
      </c>
      <c r="H114" s="11">
        <f>0-SUM(H113,H116)</f>
        <v>0</v>
      </c>
      <c r="I114" s="11" t="s">
        <v>23</v>
      </c>
      <c r="J114" s="11">
        <f>SUM(K114,L114)</f>
        <v>0</v>
      </c>
      <c r="K114" s="11">
        <f>0-SUM(K113,K116)</f>
        <v>0</v>
      </c>
      <c r="L114" s="11" t="s">
        <v>23</v>
      </c>
    </row>
    <row r="115" spans="1:12" ht="39.950000000000003" customHeight="1">
      <c r="A115" s="9">
        <v>4540</v>
      </c>
      <c r="B115" s="10" t="s">
        <v>499</v>
      </c>
      <c r="C115" s="9" t="s">
        <v>369</v>
      </c>
      <c r="D115" s="11">
        <f>SUM(D117:D119)</f>
        <v>0</v>
      </c>
      <c r="E115" s="11">
        <f>SUM(E117:E119)</f>
        <v>0</v>
      </c>
      <c r="F115" s="11" t="s">
        <v>23</v>
      </c>
      <c r="G115" s="11">
        <f>SUM(G117:G119)</f>
        <v>0</v>
      </c>
      <c r="H115" s="11">
        <f>SUM(H117:H119)</f>
        <v>0</v>
      </c>
      <c r="I115" s="11" t="s">
        <v>23</v>
      </c>
      <c r="J115" s="11">
        <f>SUM(J117:J119)</f>
        <v>0</v>
      </c>
      <c r="K115" s="11">
        <f>SUM(K117:K119)</f>
        <v>0</v>
      </c>
      <c r="L115" s="11" t="s">
        <v>23</v>
      </c>
    </row>
    <row r="116" spans="1:12" ht="39.950000000000003" customHeight="1">
      <c r="A116" s="9"/>
      <c r="B116" s="10" t="s">
        <v>167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</row>
    <row r="117" spans="1:12" ht="39.950000000000003" customHeight="1">
      <c r="A117" s="9">
        <v>4541</v>
      </c>
      <c r="B117" s="10" t="s">
        <v>500</v>
      </c>
      <c r="C117" s="9" t="s">
        <v>501</v>
      </c>
      <c r="D117" s="11">
        <f>SUM(E117,F117)</f>
        <v>0</v>
      </c>
      <c r="E117" s="11">
        <v>0</v>
      </c>
      <c r="F117" s="11" t="s">
        <v>23</v>
      </c>
      <c r="G117" s="11">
        <f>SUM(H117,I117)</f>
        <v>0</v>
      </c>
      <c r="H117" s="11">
        <v>0</v>
      </c>
      <c r="I117" s="11" t="s">
        <v>23</v>
      </c>
      <c r="J117" s="11">
        <f>SUM(K117,L117)</f>
        <v>0</v>
      </c>
      <c r="K117" s="11">
        <v>0</v>
      </c>
      <c r="L117" s="11" t="s">
        <v>23</v>
      </c>
    </row>
    <row r="118" spans="1:12" ht="39.950000000000003" customHeight="1">
      <c r="A118" s="9">
        <v>4542</v>
      </c>
      <c r="B118" s="10" t="s">
        <v>502</v>
      </c>
      <c r="C118" s="9" t="s">
        <v>503</v>
      </c>
      <c r="D118" s="11">
        <f>SUM(E118,F118)</f>
        <v>0</v>
      </c>
      <c r="E118" s="11">
        <v>0</v>
      </c>
      <c r="F118" s="11" t="s">
        <v>23</v>
      </c>
      <c r="G118" s="11">
        <f>SUM(H118,I118)</f>
        <v>0</v>
      </c>
      <c r="H118" s="11">
        <v>0</v>
      </c>
      <c r="I118" s="11" t="s">
        <v>23</v>
      </c>
      <c r="J118" s="11">
        <f>SUM(K118,L118)</f>
        <v>0</v>
      </c>
      <c r="K118" s="11">
        <v>0</v>
      </c>
      <c r="L118" s="11" t="s">
        <v>23</v>
      </c>
    </row>
    <row r="119" spans="1:12" ht="39.950000000000003" customHeight="1">
      <c r="A119" s="9">
        <v>4543</v>
      </c>
      <c r="B119" s="10" t="s">
        <v>504</v>
      </c>
      <c r="C119" s="9" t="s">
        <v>505</v>
      </c>
      <c r="D119" s="11">
        <f>SUM(D120,D121,D122)</f>
        <v>0</v>
      </c>
      <c r="E119" s="11">
        <f>SUM(E120,E121,E122)</f>
        <v>0</v>
      </c>
      <c r="F119" s="11" t="s">
        <v>23</v>
      </c>
      <c r="G119" s="11">
        <f>SUM(G120,G121,G122)</f>
        <v>0</v>
      </c>
      <c r="H119" s="11">
        <f>SUM(H120,H121,H122)</f>
        <v>0</v>
      </c>
      <c r="I119" s="11" t="s">
        <v>23</v>
      </c>
      <c r="J119" s="11">
        <f>SUM(J120,J121,J122)</f>
        <v>0</v>
      </c>
      <c r="K119" s="11">
        <f>SUM(K120,K121,K122)</f>
        <v>0</v>
      </c>
      <c r="L119" s="11" t="s">
        <v>23</v>
      </c>
    </row>
    <row r="120" spans="1:12" ht="39.950000000000003" customHeight="1">
      <c r="A120" s="9">
        <v>4544</v>
      </c>
      <c r="B120" s="10" t="s">
        <v>506</v>
      </c>
      <c r="C120" s="9"/>
      <c r="D120" s="11">
        <f>SUM(E120,F120)</f>
        <v>0</v>
      </c>
      <c r="E120" s="11">
        <v>0</v>
      </c>
      <c r="F120" s="11" t="s">
        <v>23</v>
      </c>
      <c r="G120" s="11">
        <f>SUM(H120,I120)</f>
        <v>0</v>
      </c>
      <c r="H120" s="11">
        <v>0</v>
      </c>
      <c r="I120" s="11" t="s">
        <v>23</v>
      </c>
      <c r="J120" s="11">
        <f>SUM(K120,L120)</f>
        <v>0</v>
      </c>
      <c r="K120" s="11">
        <v>0</v>
      </c>
      <c r="L120" s="11" t="s">
        <v>23</v>
      </c>
    </row>
    <row r="121" spans="1:12" ht="39.950000000000003" customHeight="1">
      <c r="A121" s="9">
        <v>4545</v>
      </c>
      <c r="B121" s="10" t="s">
        <v>497</v>
      </c>
      <c r="C121" s="9"/>
      <c r="D121" s="11">
        <f>SUM(E121,F121)</f>
        <v>0</v>
      </c>
      <c r="E121" s="11">
        <v>0</v>
      </c>
      <c r="F121" s="11" t="s">
        <v>23</v>
      </c>
      <c r="G121" s="11">
        <f>SUM(H121,I121)</f>
        <v>0</v>
      </c>
      <c r="H121" s="11">
        <v>0</v>
      </c>
      <c r="I121" s="11" t="s">
        <v>23</v>
      </c>
      <c r="J121" s="11">
        <f>SUM(K121,L121)</f>
        <v>0</v>
      </c>
      <c r="K121" s="11">
        <v>0</v>
      </c>
      <c r="L121" s="11" t="s">
        <v>23</v>
      </c>
    </row>
    <row r="122" spans="1:12" ht="39.950000000000003" customHeight="1">
      <c r="A122" s="9">
        <v>4546</v>
      </c>
      <c r="B122" s="10" t="s">
        <v>498</v>
      </c>
      <c r="C122" s="9"/>
      <c r="D122" s="11">
        <f>SUM(E122,F122)</f>
        <v>0</v>
      </c>
      <c r="E122" s="11">
        <v>0</v>
      </c>
      <c r="F122" s="11" t="s">
        <v>23</v>
      </c>
      <c r="G122" s="11">
        <f>SUM(H122,I122)</f>
        <v>0</v>
      </c>
      <c r="H122" s="11">
        <v>0</v>
      </c>
      <c r="I122" s="11" t="s">
        <v>23</v>
      </c>
      <c r="J122" s="11">
        <f>SUM(K122,L122)</f>
        <v>0</v>
      </c>
      <c r="K122" s="11">
        <v>0</v>
      </c>
      <c r="L122" s="11" t="s">
        <v>23</v>
      </c>
    </row>
    <row r="123" spans="1:12" ht="39.950000000000003" customHeight="1">
      <c r="A123" s="9">
        <v>4600</v>
      </c>
      <c r="B123" s="10" t="s">
        <v>507</v>
      </c>
      <c r="C123" s="9" t="s">
        <v>369</v>
      </c>
      <c r="D123" s="11">
        <f>SUM(D125,D129,D135)</f>
        <v>80710000</v>
      </c>
      <c r="E123" s="11">
        <f>SUM(E125,E129,E135)</f>
        <v>80710000</v>
      </c>
      <c r="F123" s="11" t="s">
        <v>23</v>
      </c>
      <c r="G123" s="11">
        <f>SUM(G125,G129,G135)</f>
        <v>78930000</v>
      </c>
      <c r="H123" s="11">
        <f>SUM(H125,H129,H135)</f>
        <v>78930000</v>
      </c>
      <c r="I123" s="11" t="s">
        <v>23</v>
      </c>
      <c r="J123" s="11">
        <f>SUM(J125,J129,J135)</f>
        <v>14698020</v>
      </c>
      <c r="K123" s="11">
        <f>SUM(K125,K129,K135)</f>
        <v>14698020</v>
      </c>
      <c r="L123" s="11" t="s">
        <v>23</v>
      </c>
    </row>
    <row r="124" spans="1:12" ht="39.950000000000003" customHeight="1">
      <c r="A124" s="9"/>
      <c r="B124" s="10" t="s">
        <v>367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spans="1:12" ht="39.950000000000003" customHeight="1">
      <c r="A125" s="9">
        <v>4610</v>
      </c>
      <c r="B125" s="10" t="s">
        <v>508</v>
      </c>
      <c r="C125" s="9"/>
      <c r="D125" s="11">
        <f>SUM(D127:D128)</f>
        <v>0</v>
      </c>
      <c r="E125" s="11">
        <f>SUM(E127:E128)</f>
        <v>0</v>
      </c>
      <c r="F125" s="11" t="s">
        <v>23</v>
      </c>
      <c r="G125" s="11">
        <f>SUM(G127:G128)</f>
        <v>0</v>
      </c>
      <c r="H125" s="11">
        <f>SUM(H127:H128)</f>
        <v>0</v>
      </c>
      <c r="I125" s="11" t="s">
        <v>23</v>
      </c>
      <c r="J125" s="11">
        <f>SUM(J127:J128)</f>
        <v>0</v>
      </c>
      <c r="K125" s="11">
        <f>SUM(K127:K128)</f>
        <v>0</v>
      </c>
      <c r="L125" s="11" t="s">
        <v>23</v>
      </c>
    </row>
    <row r="126" spans="1:12" ht="39.950000000000003" customHeight="1">
      <c r="A126" s="9"/>
      <c r="B126" s="10" t="s">
        <v>367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</row>
    <row r="127" spans="1:12" ht="39.950000000000003" customHeight="1">
      <c r="A127" s="9">
        <v>4610</v>
      </c>
      <c r="B127" s="10" t="s">
        <v>509</v>
      </c>
      <c r="C127" s="9" t="s">
        <v>510</v>
      </c>
      <c r="D127" s="11">
        <f>SUM(E127,F127)</f>
        <v>0</v>
      </c>
      <c r="E127" s="11">
        <v>0</v>
      </c>
      <c r="F127" s="11" t="s">
        <v>23</v>
      </c>
      <c r="G127" s="11">
        <f>SUM(H127,I127)</f>
        <v>0</v>
      </c>
      <c r="H127" s="11">
        <v>0</v>
      </c>
      <c r="I127" s="11" t="s">
        <v>23</v>
      </c>
      <c r="J127" s="11">
        <f>SUM(K127,L127)</f>
        <v>0</v>
      </c>
      <c r="K127" s="11">
        <v>0</v>
      </c>
      <c r="L127" s="11" t="s">
        <v>23</v>
      </c>
    </row>
    <row r="128" spans="1:12" ht="39.950000000000003" customHeight="1">
      <c r="A128" s="9">
        <v>4620</v>
      </c>
      <c r="B128" s="10" t="s">
        <v>511</v>
      </c>
      <c r="C128" s="9" t="s">
        <v>512</v>
      </c>
      <c r="D128" s="11">
        <f>SUM(E128,F128)</f>
        <v>0</v>
      </c>
      <c r="E128" s="11">
        <v>0</v>
      </c>
      <c r="F128" s="11" t="s">
        <v>23</v>
      </c>
      <c r="G128" s="11">
        <f>SUM(H128,I128)</f>
        <v>0</v>
      </c>
      <c r="H128" s="11">
        <v>0</v>
      </c>
      <c r="I128" s="11" t="s">
        <v>23</v>
      </c>
      <c r="J128" s="11">
        <f>SUM(K128,L128)</f>
        <v>0</v>
      </c>
      <c r="K128" s="11">
        <v>0</v>
      </c>
      <c r="L128" s="11" t="s">
        <v>23</v>
      </c>
    </row>
    <row r="129" spans="1:12" ht="39.950000000000003" customHeight="1">
      <c r="A129" s="9">
        <v>4630</v>
      </c>
      <c r="B129" s="10" t="s">
        <v>513</v>
      </c>
      <c r="C129" s="9" t="s">
        <v>369</v>
      </c>
      <c r="D129" s="11">
        <f>SUM(D131:D134)</f>
        <v>80710000</v>
      </c>
      <c r="E129" s="11">
        <f>SUM(E131:E134)</f>
        <v>80710000</v>
      </c>
      <c r="F129" s="11" t="s">
        <v>23</v>
      </c>
      <c r="G129" s="11">
        <f>SUM(G131:G134)</f>
        <v>78930000</v>
      </c>
      <c r="H129" s="11">
        <f>SUM(H131:H134)</f>
        <v>78930000</v>
      </c>
      <c r="I129" s="11" t="s">
        <v>23</v>
      </c>
      <c r="J129" s="11">
        <f>SUM(J131:J134)</f>
        <v>14698020</v>
      </c>
      <c r="K129" s="11">
        <f>SUM(K131:K134)</f>
        <v>14698020</v>
      </c>
      <c r="L129" s="11" t="s">
        <v>23</v>
      </c>
    </row>
    <row r="130" spans="1:12" ht="39.950000000000003" customHeight="1">
      <c r="A130" s="9"/>
      <c r="B130" s="10" t="s">
        <v>514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 ht="39.950000000000003" customHeight="1">
      <c r="A131" s="9">
        <v>4631</v>
      </c>
      <c r="B131" s="10" t="s">
        <v>515</v>
      </c>
      <c r="C131" s="9" t="s">
        <v>516</v>
      </c>
      <c r="D131" s="11">
        <f>SUM(E131,F131)</f>
        <v>0</v>
      </c>
      <c r="E131" s="11">
        <v>0</v>
      </c>
      <c r="F131" s="11" t="s">
        <v>23</v>
      </c>
      <c r="G131" s="11">
        <f>SUM(H131,I131)</f>
        <v>0</v>
      </c>
      <c r="H131" s="11">
        <v>0</v>
      </c>
      <c r="I131" s="11" t="s">
        <v>23</v>
      </c>
      <c r="J131" s="11">
        <f>SUM(K131,L131)</f>
        <v>0</v>
      </c>
      <c r="K131" s="11">
        <v>0</v>
      </c>
      <c r="L131" s="11" t="s">
        <v>23</v>
      </c>
    </row>
    <row r="132" spans="1:12" ht="39.950000000000003" customHeight="1">
      <c r="A132" s="9">
        <v>4632</v>
      </c>
      <c r="B132" s="10" t="s">
        <v>517</v>
      </c>
      <c r="C132" s="9" t="s">
        <v>518</v>
      </c>
      <c r="D132" s="11">
        <f>SUM(E132,F132)</f>
        <v>7000000</v>
      </c>
      <c r="E132" s="11">
        <v>7000000</v>
      </c>
      <c r="F132" s="11" t="s">
        <v>23</v>
      </c>
      <c r="G132" s="11">
        <f>SUM(H132,I132)</f>
        <v>10004000</v>
      </c>
      <c r="H132" s="11">
        <v>10004000</v>
      </c>
      <c r="I132" s="11" t="s">
        <v>23</v>
      </c>
      <c r="J132" s="11">
        <f>SUM(K132,L132)</f>
        <v>2230000</v>
      </c>
      <c r="K132" s="11">
        <v>2230000</v>
      </c>
      <c r="L132" s="11" t="s">
        <v>23</v>
      </c>
    </row>
    <row r="133" spans="1:12" ht="39.950000000000003" customHeight="1">
      <c r="A133" s="9">
        <v>4633</v>
      </c>
      <c r="B133" s="10" t="s">
        <v>519</v>
      </c>
      <c r="C133" s="9" t="s">
        <v>520</v>
      </c>
      <c r="D133" s="11">
        <f>SUM(E133,F133)</f>
        <v>1260000</v>
      </c>
      <c r="E133" s="11">
        <v>1260000</v>
      </c>
      <c r="F133" s="11" t="s">
        <v>23</v>
      </c>
      <c r="G133" s="11">
        <f>SUM(H133,I133)</f>
        <v>1260000</v>
      </c>
      <c r="H133" s="11">
        <v>1260000</v>
      </c>
      <c r="I133" s="11" t="s">
        <v>23</v>
      </c>
      <c r="J133" s="11">
        <f>SUM(K133,L133)</f>
        <v>120000</v>
      </c>
      <c r="K133" s="11">
        <v>120000</v>
      </c>
      <c r="L133" s="11" t="s">
        <v>23</v>
      </c>
    </row>
    <row r="134" spans="1:12" ht="39.950000000000003" customHeight="1">
      <c r="A134" s="9">
        <v>4634</v>
      </c>
      <c r="B134" s="10" t="s">
        <v>521</v>
      </c>
      <c r="C134" s="9" t="s">
        <v>522</v>
      </c>
      <c r="D134" s="11">
        <f>SUM(E134,F134)</f>
        <v>72450000</v>
      </c>
      <c r="E134" s="11">
        <v>72450000</v>
      </c>
      <c r="F134" s="11" t="s">
        <v>23</v>
      </c>
      <c r="G134" s="11">
        <f>SUM(H134,I134)</f>
        <v>67666000</v>
      </c>
      <c r="H134" s="11">
        <v>67666000</v>
      </c>
      <c r="I134" s="11" t="s">
        <v>23</v>
      </c>
      <c r="J134" s="11">
        <f>SUM(K134,L134)</f>
        <v>12348020</v>
      </c>
      <c r="K134" s="11">
        <v>12348020</v>
      </c>
      <c r="L134" s="11" t="s">
        <v>23</v>
      </c>
    </row>
    <row r="135" spans="1:12" ht="39.950000000000003" customHeight="1">
      <c r="A135" s="9">
        <v>4640</v>
      </c>
      <c r="B135" s="10" t="s">
        <v>523</v>
      </c>
      <c r="C135" s="9" t="s">
        <v>369</v>
      </c>
      <c r="D135" s="11">
        <f>SUM(D137)</f>
        <v>0</v>
      </c>
      <c r="E135" s="11">
        <f>SUM(E137)</f>
        <v>0</v>
      </c>
      <c r="F135" s="11" t="s">
        <v>23</v>
      </c>
      <c r="G135" s="11">
        <f>SUM(G137)</f>
        <v>0</v>
      </c>
      <c r="H135" s="11">
        <f>SUM(H137)</f>
        <v>0</v>
      </c>
      <c r="I135" s="11" t="s">
        <v>23</v>
      </c>
      <c r="J135" s="11">
        <f>SUM(J137)</f>
        <v>0</v>
      </c>
      <c r="K135" s="11">
        <f>SUM(K137)</f>
        <v>0</v>
      </c>
      <c r="L135" s="11" t="s">
        <v>23</v>
      </c>
    </row>
    <row r="136" spans="1:12" ht="39.950000000000003" customHeight="1">
      <c r="A136" s="9"/>
      <c r="B136" s="10" t="s">
        <v>514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1:12" ht="39.950000000000003" customHeight="1">
      <c r="A137" s="9">
        <v>4641</v>
      </c>
      <c r="B137" s="10" t="s">
        <v>524</v>
      </c>
      <c r="C137" s="9" t="s">
        <v>525</v>
      </c>
      <c r="D137" s="11">
        <f>SUM(E137,F137)</f>
        <v>0</v>
      </c>
      <c r="E137" s="11">
        <v>0</v>
      </c>
      <c r="F137" s="11" t="s">
        <v>23</v>
      </c>
      <c r="G137" s="11">
        <f>SUM(H137,I137)</f>
        <v>0</v>
      </c>
      <c r="H137" s="11">
        <v>0</v>
      </c>
      <c r="I137" s="11" t="s">
        <v>23</v>
      </c>
      <c r="J137" s="11">
        <f>SUM(K137,L137)</f>
        <v>0</v>
      </c>
      <c r="K137" s="11">
        <v>0</v>
      </c>
      <c r="L137" s="11" t="s">
        <v>23</v>
      </c>
    </row>
    <row r="138" spans="1:12" ht="39.950000000000003" customHeight="1">
      <c r="A138" s="9">
        <v>4700</v>
      </c>
      <c r="B138" s="10" t="s">
        <v>526</v>
      </c>
      <c r="C138" s="9" t="s">
        <v>369</v>
      </c>
      <c r="D138" s="11">
        <f t="shared" ref="D138:L138" si="11">SUM(D140,D144,D150,D153,D157,D160,D163)</f>
        <v>207785500</v>
      </c>
      <c r="E138" s="11">
        <f t="shared" si="11"/>
        <v>554670200</v>
      </c>
      <c r="F138" s="11">
        <f t="shared" si="11"/>
        <v>0</v>
      </c>
      <c r="G138" s="11">
        <f t="shared" si="11"/>
        <v>268137500</v>
      </c>
      <c r="H138" s="11">
        <f t="shared" si="11"/>
        <v>615022200</v>
      </c>
      <c r="I138" s="11">
        <f t="shared" si="11"/>
        <v>0</v>
      </c>
      <c r="J138" s="11">
        <f t="shared" si="11"/>
        <v>82047451</v>
      </c>
      <c r="K138" s="11">
        <f t="shared" si="11"/>
        <v>82047451</v>
      </c>
      <c r="L138" s="11">
        <f t="shared" si="11"/>
        <v>0</v>
      </c>
    </row>
    <row r="139" spans="1:12" ht="39.950000000000003" customHeight="1">
      <c r="A139" s="9"/>
      <c r="B139" s="10" t="s">
        <v>367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 spans="1:12" ht="39.950000000000003" customHeight="1">
      <c r="A140" s="9">
        <v>4710</v>
      </c>
      <c r="B140" s="10" t="s">
        <v>527</v>
      </c>
      <c r="C140" s="9" t="s">
        <v>369</v>
      </c>
      <c r="D140" s="11">
        <f>SUM(D142:D143)</f>
        <v>152165500</v>
      </c>
      <c r="E140" s="11">
        <f>SUM(E142:E143)</f>
        <v>152165500</v>
      </c>
      <c r="F140" s="11" t="s">
        <v>23</v>
      </c>
      <c r="G140" s="11">
        <f>SUM(G142:G143)</f>
        <v>159652600</v>
      </c>
      <c r="H140" s="11">
        <f>SUM(H142:H143)</f>
        <v>159652600</v>
      </c>
      <c r="I140" s="11" t="s">
        <v>23</v>
      </c>
      <c r="J140" s="11">
        <f>SUM(J142:J143)</f>
        <v>61232140</v>
      </c>
      <c r="K140" s="11">
        <f>SUM(K142:K143)</f>
        <v>61232140</v>
      </c>
      <c r="L140" s="11" t="s">
        <v>23</v>
      </c>
    </row>
    <row r="141" spans="1:12" ht="39.950000000000003" customHeight="1">
      <c r="A141" s="9"/>
      <c r="B141" s="10" t="s">
        <v>514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1:12" ht="39.950000000000003" customHeight="1">
      <c r="A142" s="9">
        <v>4711</v>
      </c>
      <c r="B142" s="10" t="s">
        <v>528</v>
      </c>
      <c r="C142" s="9" t="s">
        <v>529</v>
      </c>
      <c r="D142" s="11">
        <f>SUM(E142,F142)</f>
        <v>0</v>
      </c>
      <c r="E142" s="11">
        <v>0</v>
      </c>
      <c r="F142" s="11" t="s">
        <v>23</v>
      </c>
      <c r="G142" s="11">
        <f>SUM(H142,I142)</f>
        <v>0</v>
      </c>
      <c r="H142" s="11">
        <v>0</v>
      </c>
      <c r="I142" s="11" t="s">
        <v>23</v>
      </c>
      <c r="J142" s="11">
        <f>SUM(K142,L142)</f>
        <v>0</v>
      </c>
      <c r="K142" s="11">
        <v>0</v>
      </c>
      <c r="L142" s="11" t="s">
        <v>23</v>
      </c>
    </row>
    <row r="143" spans="1:12" ht="39.950000000000003" customHeight="1">
      <c r="A143" s="9">
        <v>4712</v>
      </c>
      <c r="B143" s="10" t="s">
        <v>530</v>
      </c>
      <c r="C143" s="9" t="s">
        <v>531</v>
      </c>
      <c r="D143" s="11">
        <f>SUM(E143,F143)</f>
        <v>152165500</v>
      </c>
      <c r="E143" s="11">
        <v>152165500</v>
      </c>
      <c r="F143" s="11" t="s">
        <v>23</v>
      </c>
      <c r="G143" s="11">
        <f>SUM(H143,I143)</f>
        <v>159652600</v>
      </c>
      <c r="H143" s="11">
        <v>159652600</v>
      </c>
      <c r="I143" s="11" t="s">
        <v>23</v>
      </c>
      <c r="J143" s="11">
        <f>SUM(K143,L143)</f>
        <v>61232140</v>
      </c>
      <c r="K143" s="11">
        <v>61232140</v>
      </c>
      <c r="L143" s="11" t="s">
        <v>23</v>
      </c>
    </row>
    <row r="144" spans="1:12" ht="39.950000000000003" customHeight="1">
      <c r="A144" s="9">
        <v>4720</v>
      </c>
      <c r="B144" s="10" t="s">
        <v>532</v>
      </c>
      <c r="C144" s="9" t="s">
        <v>369</v>
      </c>
      <c r="D144" s="11">
        <f>SUM(D146:D149)</f>
        <v>22700000</v>
      </c>
      <c r="E144" s="11">
        <f>SUM(E146:E149)</f>
        <v>22700000</v>
      </c>
      <c r="F144" s="11" t="s">
        <v>23</v>
      </c>
      <c r="G144" s="11">
        <f>SUM(G146:G149)</f>
        <v>22750300</v>
      </c>
      <c r="H144" s="11">
        <f>SUM(H146:H149)</f>
        <v>22750300</v>
      </c>
      <c r="I144" s="11" t="s">
        <v>23</v>
      </c>
      <c r="J144" s="11">
        <f>SUM(J146:J149)</f>
        <v>14919255</v>
      </c>
      <c r="K144" s="11">
        <f>SUM(K146:K149)</f>
        <v>14919255</v>
      </c>
      <c r="L144" s="11" t="s">
        <v>23</v>
      </c>
    </row>
    <row r="145" spans="1:12" ht="39.950000000000003" customHeight="1">
      <c r="A145" s="9"/>
      <c r="B145" s="10" t="s">
        <v>514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 ht="39.950000000000003" customHeight="1">
      <c r="A146" s="9">
        <v>4721</v>
      </c>
      <c r="B146" s="10" t="s">
        <v>533</v>
      </c>
      <c r="C146" s="9" t="s">
        <v>534</v>
      </c>
      <c r="D146" s="11">
        <f>SUM(E146,F146)</f>
        <v>0</v>
      </c>
      <c r="E146" s="11">
        <v>0</v>
      </c>
      <c r="F146" s="11" t="s">
        <v>23</v>
      </c>
      <c r="G146" s="11">
        <f>SUM(H146,I146)</f>
        <v>0</v>
      </c>
      <c r="H146" s="11">
        <v>0</v>
      </c>
      <c r="I146" s="11" t="s">
        <v>23</v>
      </c>
      <c r="J146" s="11">
        <f>SUM(K146,L146)</f>
        <v>0</v>
      </c>
      <c r="K146" s="11">
        <v>0</v>
      </c>
      <c r="L146" s="11" t="s">
        <v>23</v>
      </c>
    </row>
    <row r="147" spans="1:12" ht="39.950000000000003" customHeight="1">
      <c r="A147" s="9">
        <v>4722</v>
      </c>
      <c r="B147" s="10" t="s">
        <v>535</v>
      </c>
      <c r="C147" s="9" t="s">
        <v>536</v>
      </c>
      <c r="D147" s="11">
        <f>SUM(E147,F147)</f>
        <v>0</v>
      </c>
      <c r="E147" s="11">
        <v>0</v>
      </c>
      <c r="F147" s="11" t="s">
        <v>23</v>
      </c>
      <c r="G147" s="11">
        <f>SUM(H147,I147)</f>
        <v>0</v>
      </c>
      <c r="H147" s="11">
        <v>0</v>
      </c>
      <c r="I147" s="11" t="s">
        <v>23</v>
      </c>
      <c r="J147" s="11">
        <f>SUM(K147,L147)</f>
        <v>0</v>
      </c>
      <c r="K147" s="11">
        <v>0</v>
      </c>
      <c r="L147" s="11" t="s">
        <v>23</v>
      </c>
    </row>
    <row r="148" spans="1:12" ht="39.950000000000003" customHeight="1">
      <c r="A148" s="9">
        <v>4723</v>
      </c>
      <c r="B148" s="10" t="s">
        <v>537</v>
      </c>
      <c r="C148" s="9" t="s">
        <v>538</v>
      </c>
      <c r="D148" s="11">
        <f>SUM(E148,F148)</f>
        <v>22700000</v>
      </c>
      <c r="E148" s="11">
        <v>22700000</v>
      </c>
      <c r="F148" s="11" t="s">
        <v>23</v>
      </c>
      <c r="G148" s="11">
        <f>SUM(H148,I148)</f>
        <v>22750300</v>
      </c>
      <c r="H148" s="11">
        <v>22750300</v>
      </c>
      <c r="I148" s="11" t="s">
        <v>23</v>
      </c>
      <c r="J148" s="11">
        <f>SUM(K148,L148)</f>
        <v>14919255</v>
      </c>
      <c r="K148" s="11">
        <v>14919255</v>
      </c>
      <c r="L148" s="11" t="s">
        <v>23</v>
      </c>
    </row>
    <row r="149" spans="1:12" ht="39.950000000000003" customHeight="1">
      <c r="A149" s="9">
        <v>4724</v>
      </c>
      <c r="B149" s="10" t="s">
        <v>539</v>
      </c>
      <c r="C149" s="9" t="s">
        <v>540</v>
      </c>
      <c r="D149" s="11">
        <f>SUM(E149,F149)</f>
        <v>0</v>
      </c>
      <c r="E149" s="11">
        <v>0</v>
      </c>
      <c r="F149" s="11" t="s">
        <v>23</v>
      </c>
      <c r="G149" s="11">
        <f>SUM(H149,I149)</f>
        <v>0</v>
      </c>
      <c r="H149" s="11">
        <v>0</v>
      </c>
      <c r="I149" s="11" t="s">
        <v>23</v>
      </c>
      <c r="J149" s="11">
        <f>SUM(K149,L149)</f>
        <v>0</v>
      </c>
      <c r="K149" s="11">
        <v>0</v>
      </c>
      <c r="L149" s="11" t="s">
        <v>23</v>
      </c>
    </row>
    <row r="150" spans="1:12" ht="39.950000000000003" customHeight="1">
      <c r="A150" s="9">
        <v>4730</v>
      </c>
      <c r="B150" s="10" t="s">
        <v>541</v>
      </c>
      <c r="C150" s="9" t="s">
        <v>369</v>
      </c>
      <c r="D150" s="11">
        <f>SUM(D152)</f>
        <v>0</v>
      </c>
      <c r="E150" s="11">
        <f>SUM(E152)</f>
        <v>0</v>
      </c>
      <c r="F150" s="11" t="s">
        <v>23</v>
      </c>
      <c r="G150" s="11">
        <f>SUM(G152)</f>
        <v>0</v>
      </c>
      <c r="H150" s="11">
        <f>SUM(H152)</f>
        <v>0</v>
      </c>
      <c r="I150" s="11" t="s">
        <v>23</v>
      </c>
      <c r="J150" s="11">
        <f>SUM(J152)</f>
        <v>0</v>
      </c>
      <c r="K150" s="11">
        <f>SUM(K152)</f>
        <v>0</v>
      </c>
      <c r="L150" s="11" t="s">
        <v>23</v>
      </c>
    </row>
    <row r="151" spans="1:12" ht="39.950000000000003" customHeight="1">
      <c r="A151" s="9"/>
      <c r="B151" s="10" t="s">
        <v>167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 spans="1:12" ht="39.950000000000003" customHeight="1">
      <c r="A152" s="9">
        <v>4731</v>
      </c>
      <c r="B152" s="10" t="s">
        <v>542</v>
      </c>
      <c r="C152" s="9" t="s">
        <v>543</v>
      </c>
      <c r="D152" s="11">
        <f>SUM(E152,F152)</f>
        <v>0</v>
      </c>
      <c r="E152" s="11">
        <v>0</v>
      </c>
      <c r="F152" s="11" t="s">
        <v>23</v>
      </c>
      <c r="G152" s="11">
        <f>SUM(H152,I152)</f>
        <v>0</v>
      </c>
      <c r="H152" s="11">
        <v>0</v>
      </c>
      <c r="I152" s="11" t="s">
        <v>23</v>
      </c>
      <c r="J152" s="11">
        <f>SUM(K152,L152)</f>
        <v>0</v>
      </c>
      <c r="K152" s="11">
        <v>0</v>
      </c>
      <c r="L152" s="11" t="s">
        <v>23</v>
      </c>
    </row>
    <row r="153" spans="1:12" ht="39.950000000000003" customHeight="1">
      <c r="A153" s="9">
        <v>4740</v>
      </c>
      <c r="B153" s="10" t="s">
        <v>544</v>
      </c>
      <c r="C153" s="9" t="s">
        <v>369</v>
      </c>
      <c r="D153" s="11">
        <f>SUM(D155:D156)</f>
        <v>0</v>
      </c>
      <c r="E153" s="11">
        <f>SUM(E155:E156)</f>
        <v>0</v>
      </c>
      <c r="F153" s="11" t="s">
        <v>23</v>
      </c>
      <c r="G153" s="11">
        <f>SUM(G155:G156)</f>
        <v>0</v>
      </c>
      <c r="H153" s="11">
        <f>SUM(H155:H156)</f>
        <v>0</v>
      </c>
      <c r="I153" s="11" t="s">
        <v>23</v>
      </c>
      <c r="J153" s="11">
        <f>SUM(J155:J156)</f>
        <v>0</v>
      </c>
      <c r="K153" s="11">
        <f>SUM(K155:K156)</f>
        <v>0</v>
      </c>
      <c r="L153" s="11" t="s">
        <v>23</v>
      </c>
    </row>
    <row r="154" spans="1:12" ht="39.950000000000003" customHeight="1">
      <c r="A154" s="9"/>
      <c r="B154" s="10" t="s">
        <v>167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</row>
    <row r="155" spans="1:12" ht="39.950000000000003" customHeight="1">
      <c r="A155" s="9">
        <v>4741</v>
      </c>
      <c r="B155" s="10" t="s">
        <v>545</v>
      </c>
      <c r="C155" s="9" t="s">
        <v>546</v>
      </c>
      <c r="D155" s="11">
        <f>SUM(E155,F155)</f>
        <v>0</v>
      </c>
      <c r="E155" s="11">
        <v>0</v>
      </c>
      <c r="F155" s="11" t="s">
        <v>23</v>
      </c>
      <c r="G155" s="11">
        <f>SUM(H155,I155)</f>
        <v>0</v>
      </c>
      <c r="H155" s="11">
        <v>0</v>
      </c>
      <c r="I155" s="11" t="s">
        <v>23</v>
      </c>
      <c r="J155" s="11">
        <f>SUM(K155,L155)</f>
        <v>0</v>
      </c>
      <c r="K155" s="11">
        <v>0</v>
      </c>
      <c r="L155" s="11" t="s">
        <v>23</v>
      </c>
    </row>
    <row r="156" spans="1:12" ht="39.950000000000003" customHeight="1">
      <c r="A156" s="9">
        <v>4742</v>
      </c>
      <c r="B156" s="10" t="s">
        <v>547</v>
      </c>
      <c r="C156" s="9" t="s">
        <v>548</v>
      </c>
      <c r="D156" s="11">
        <f>SUM(E156,F156)</f>
        <v>0</v>
      </c>
      <c r="E156" s="11">
        <v>0</v>
      </c>
      <c r="F156" s="11" t="s">
        <v>23</v>
      </c>
      <c r="G156" s="11">
        <f>SUM(H156,I156)</f>
        <v>0</v>
      </c>
      <c r="H156" s="11">
        <v>0</v>
      </c>
      <c r="I156" s="11" t="s">
        <v>23</v>
      </c>
      <c r="J156" s="11">
        <f>SUM(K156,L156)</f>
        <v>0</v>
      </c>
      <c r="K156" s="11">
        <v>0</v>
      </c>
      <c r="L156" s="11" t="s">
        <v>23</v>
      </c>
    </row>
    <row r="157" spans="1:12" ht="39.950000000000003" customHeight="1">
      <c r="A157" s="9">
        <v>4750</v>
      </c>
      <c r="B157" s="10" t="s">
        <v>549</v>
      </c>
      <c r="C157" s="9" t="s">
        <v>369</v>
      </c>
      <c r="D157" s="11">
        <f>SUM(D159)</f>
        <v>0</v>
      </c>
      <c r="E157" s="11">
        <f>SUM(E159)</f>
        <v>0</v>
      </c>
      <c r="F157" s="11" t="s">
        <v>23</v>
      </c>
      <c r="G157" s="11">
        <f>SUM(G159)</f>
        <v>0</v>
      </c>
      <c r="H157" s="11">
        <f>SUM(H159)</f>
        <v>0</v>
      </c>
      <c r="I157" s="11" t="s">
        <v>23</v>
      </c>
      <c r="J157" s="11">
        <f>SUM(J159)</f>
        <v>0</v>
      </c>
      <c r="K157" s="11">
        <f>SUM(K159)</f>
        <v>0</v>
      </c>
      <c r="L157" s="11" t="s">
        <v>23</v>
      </c>
    </row>
    <row r="158" spans="1:12" ht="39.950000000000003" customHeight="1">
      <c r="A158" s="9"/>
      <c r="B158" s="10" t="s">
        <v>167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</row>
    <row r="159" spans="1:12" ht="39.950000000000003" customHeight="1">
      <c r="A159" s="9">
        <v>4751</v>
      </c>
      <c r="B159" s="10" t="s">
        <v>550</v>
      </c>
      <c r="C159" s="9" t="s">
        <v>551</v>
      </c>
      <c r="D159" s="11">
        <f>SUM(E159,F159)</f>
        <v>0</v>
      </c>
      <c r="E159" s="11">
        <v>0</v>
      </c>
      <c r="F159" s="11" t="s">
        <v>23</v>
      </c>
      <c r="G159" s="11">
        <f>SUM(H159,I159)</f>
        <v>0</v>
      </c>
      <c r="H159" s="11">
        <v>0</v>
      </c>
      <c r="I159" s="11" t="s">
        <v>23</v>
      </c>
      <c r="J159" s="11">
        <f>SUM(K159,L159)</f>
        <v>0</v>
      </c>
      <c r="K159" s="11">
        <v>0</v>
      </c>
      <c r="L159" s="11" t="s">
        <v>23</v>
      </c>
    </row>
    <row r="160" spans="1:12" ht="39.950000000000003" customHeight="1">
      <c r="A160" s="9">
        <v>4760</v>
      </c>
      <c r="B160" s="10" t="s">
        <v>552</v>
      </c>
      <c r="C160" s="9" t="s">
        <v>369</v>
      </c>
      <c r="D160" s="11">
        <f>SUM(D162)</f>
        <v>32920000</v>
      </c>
      <c r="E160" s="11">
        <f>SUM(E162)</f>
        <v>32920000</v>
      </c>
      <c r="F160" s="11" t="s">
        <v>23</v>
      </c>
      <c r="G160" s="11">
        <f>SUM(G162)</f>
        <v>85734600</v>
      </c>
      <c r="H160" s="11">
        <f>SUM(H162)</f>
        <v>85734600</v>
      </c>
      <c r="I160" s="11" t="s">
        <v>23</v>
      </c>
      <c r="J160" s="11">
        <f>SUM(J162)</f>
        <v>5896056</v>
      </c>
      <c r="K160" s="11">
        <f>SUM(K162)</f>
        <v>5896056</v>
      </c>
      <c r="L160" s="11" t="s">
        <v>23</v>
      </c>
    </row>
    <row r="161" spans="1:12" ht="39.950000000000003" customHeight="1">
      <c r="A161" s="9"/>
      <c r="B161" s="10" t="s">
        <v>167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</row>
    <row r="162" spans="1:12" ht="39.950000000000003" customHeight="1">
      <c r="A162" s="9">
        <v>4761</v>
      </c>
      <c r="B162" s="10" t="s">
        <v>553</v>
      </c>
      <c r="C162" s="9" t="s">
        <v>554</v>
      </c>
      <c r="D162" s="11">
        <f>SUM(E162,F162)</f>
        <v>32920000</v>
      </c>
      <c r="E162" s="11">
        <v>32920000</v>
      </c>
      <c r="F162" s="11" t="s">
        <v>23</v>
      </c>
      <c r="G162" s="11">
        <f>SUM(H162,I162)</f>
        <v>85734600</v>
      </c>
      <c r="H162" s="11">
        <v>85734600</v>
      </c>
      <c r="I162" s="11" t="s">
        <v>23</v>
      </c>
      <c r="J162" s="11">
        <f>SUM(K162,L162)</f>
        <v>5896056</v>
      </c>
      <c r="K162" s="11">
        <v>5896056</v>
      </c>
      <c r="L162" s="11" t="s">
        <v>23</v>
      </c>
    </row>
    <row r="163" spans="1:12" ht="39.950000000000003" customHeight="1">
      <c r="A163" s="9">
        <v>4770</v>
      </c>
      <c r="B163" s="10" t="s">
        <v>555</v>
      </c>
      <c r="C163" s="9" t="s">
        <v>369</v>
      </c>
      <c r="D163" s="11">
        <f t="shared" ref="D163:L163" si="12">SUM(D165)</f>
        <v>0</v>
      </c>
      <c r="E163" s="11">
        <f t="shared" si="12"/>
        <v>346884700</v>
      </c>
      <c r="F163" s="11">
        <f t="shared" si="12"/>
        <v>0</v>
      </c>
      <c r="G163" s="11">
        <f t="shared" si="12"/>
        <v>0</v>
      </c>
      <c r="H163" s="11">
        <f t="shared" si="12"/>
        <v>346884700</v>
      </c>
      <c r="I163" s="11">
        <f t="shared" si="12"/>
        <v>0</v>
      </c>
      <c r="J163" s="11">
        <f t="shared" si="12"/>
        <v>0</v>
      </c>
      <c r="K163" s="11">
        <f t="shared" si="12"/>
        <v>0</v>
      </c>
      <c r="L163" s="11">
        <f t="shared" si="12"/>
        <v>0</v>
      </c>
    </row>
    <row r="164" spans="1:12" ht="39.950000000000003" customHeight="1">
      <c r="A164" s="9"/>
      <c r="B164" s="10" t="s">
        <v>167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</row>
    <row r="165" spans="1:12" ht="39.950000000000003" customHeight="1">
      <c r="A165" s="9">
        <v>4771</v>
      </c>
      <c r="B165" s="10" t="s">
        <v>556</v>
      </c>
      <c r="C165" s="9" t="s">
        <v>557</v>
      </c>
      <c r="D165" s="11">
        <v>0</v>
      </c>
      <c r="E165" s="11">
        <v>346884700</v>
      </c>
      <c r="F165" s="11">
        <v>0</v>
      </c>
      <c r="G165" s="11">
        <v>0</v>
      </c>
      <c r="H165" s="11">
        <v>346884700</v>
      </c>
      <c r="I165" s="11">
        <v>0</v>
      </c>
      <c r="J165" s="11">
        <v>0</v>
      </c>
      <c r="K165" s="11">
        <v>0</v>
      </c>
      <c r="L165" s="11">
        <v>0</v>
      </c>
    </row>
    <row r="166" spans="1:12" ht="39.950000000000003" customHeight="1">
      <c r="A166" s="9">
        <v>4772</v>
      </c>
      <c r="B166" s="10" t="s">
        <v>558</v>
      </c>
      <c r="C166" s="9" t="s">
        <v>369</v>
      </c>
      <c r="D166" s="11">
        <f>SUM(E166,F166)</f>
        <v>346884700</v>
      </c>
      <c r="E166" s="11">
        <v>346884700</v>
      </c>
      <c r="F166" s="11" t="s">
        <v>23</v>
      </c>
      <c r="G166" s="11">
        <f>SUM(H166,I166)</f>
        <v>346884700</v>
      </c>
      <c r="H166" s="11">
        <v>346884700</v>
      </c>
      <c r="I166" s="11" t="s">
        <v>23</v>
      </c>
      <c r="J166" s="11">
        <f>SUM(K166,L166)</f>
        <v>0</v>
      </c>
      <c r="K166" s="11">
        <v>0</v>
      </c>
      <c r="L166" s="11" t="s">
        <v>23</v>
      </c>
    </row>
    <row r="167" spans="1:12" ht="39.950000000000003" customHeight="1">
      <c r="A167" s="9">
        <v>5000</v>
      </c>
      <c r="B167" s="10" t="s">
        <v>559</v>
      </c>
      <c r="C167" s="9" t="s">
        <v>369</v>
      </c>
      <c r="D167" s="11">
        <f>SUM(D169,D187,D193,D196,D202)</f>
        <v>521843900</v>
      </c>
      <c r="E167" s="11" t="s">
        <v>23</v>
      </c>
      <c r="F167" s="11">
        <f>SUM(F169,F187,F193,F196,F202)</f>
        <v>521843900</v>
      </c>
      <c r="G167" s="11">
        <f>SUM(G169,G187,G193,G196,G202)</f>
        <v>4729068342.8000002</v>
      </c>
      <c r="H167" s="11" t="s">
        <v>23</v>
      </c>
      <c r="I167" s="11">
        <f>SUM(I169,I187,I193,I196,I202)</f>
        <v>4729068342.8000002</v>
      </c>
      <c r="J167" s="11">
        <f>SUM(J169,J187,J193,J196,J202)</f>
        <v>1232674297.3</v>
      </c>
      <c r="K167" s="11" t="s">
        <v>23</v>
      </c>
      <c r="L167" s="11">
        <f>SUM(L169,L187,L193,L196,L202)</f>
        <v>1232674297.3</v>
      </c>
    </row>
    <row r="168" spans="1:12" ht="39.950000000000003" customHeight="1">
      <c r="A168" s="9"/>
      <c r="B168" s="10" t="s">
        <v>367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</row>
    <row r="169" spans="1:12" ht="39.950000000000003" customHeight="1">
      <c r="A169" s="9">
        <v>5100</v>
      </c>
      <c r="B169" s="10" t="s">
        <v>560</v>
      </c>
      <c r="C169" s="9" t="s">
        <v>369</v>
      </c>
      <c r="D169" s="11">
        <f>SUM(D171,D176,D181)</f>
        <v>521843900</v>
      </c>
      <c r="E169" s="11" t="s">
        <v>23</v>
      </c>
      <c r="F169" s="11">
        <f>SUM(F171,F176,F181)</f>
        <v>521843900</v>
      </c>
      <c r="G169" s="11">
        <f>SUM(G171,G176,G181)</f>
        <v>4729068342.8000002</v>
      </c>
      <c r="H169" s="11" t="s">
        <v>23</v>
      </c>
      <c r="I169" s="11">
        <f>SUM(I171,I176,I181)</f>
        <v>4729068342.8000002</v>
      </c>
      <c r="J169" s="11">
        <f>SUM(J171,J176,J181)</f>
        <v>1232674297.3</v>
      </c>
      <c r="K169" s="11" t="s">
        <v>23</v>
      </c>
      <c r="L169" s="11">
        <f>SUM(L171,L176,L181)</f>
        <v>1232674297.3</v>
      </c>
    </row>
    <row r="170" spans="1:12" ht="39.950000000000003" customHeight="1">
      <c r="A170" s="9"/>
      <c r="B170" s="10" t="s">
        <v>367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</row>
    <row r="171" spans="1:12" ht="39.950000000000003" customHeight="1">
      <c r="A171" s="9">
        <v>5110</v>
      </c>
      <c r="B171" s="10" t="s">
        <v>561</v>
      </c>
      <c r="C171" s="9" t="s">
        <v>369</v>
      </c>
      <c r="D171" s="11">
        <f>SUM(D173:D175)</f>
        <v>318300000</v>
      </c>
      <c r="E171" s="11" t="s">
        <v>23</v>
      </c>
      <c r="F171" s="11">
        <f>SUM(F173:F175)</f>
        <v>318300000</v>
      </c>
      <c r="G171" s="11">
        <f>SUM(G173:G175)</f>
        <v>3931581942.8000002</v>
      </c>
      <c r="H171" s="11" t="s">
        <v>23</v>
      </c>
      <c r="I171" s="11">
        <f>SUM(I173:I175)</f>
        <v>3931581942.8000002</v>
      </c>
      <c r="J171" s="11">
        <f>SUM(J173:J175)</f>
        <v>1094747980.3</v>
      </c>
      <c r="K171" s="11" t="s">
        <v>23</v>
      </c>
      <c r="L171" s="11">
        <f>SUM(L173:L175)</f>
        <v>1094747980.3</v>
      </c>
    </row>
    <row r="172" spans="1:12" ht="39.950000000000003" customHeight="1">
      <c r="A172" s="9"/>
      <c r="B172" s="10" t="s">
        <v>167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</row>
    <row r="173" spans="1:12" ht="39.950000000000003" customHeight="1">
      <c r="A173" s="9">
        <v>5111</v>
      </c>
      <c r="B173" s="10" t="s">
        <v>562</v>
      </c>
      <c r="C173" s="9" t="s">
        <v>563</v>
      </c>
      <c r="D173" s="11">
        <f>SUM(E173,F173)</f>
        <v>0</v>
      </c>
      <c r="E173" s="11" t="s">
        <v>23</v>
      </c>
      <c r="F173" s="11">
        <v>0</v>
      </c>
      <c r="G173" s="11">
        <f>SUM(H173,I173)</f>
        <v>0</v>
      </c>
      <c r="H173" s="11" t="s">
        <v>23</v>
      </c>
      <c r="I173" s="11">
        <v>0</v>
      </c>
      <c r="J173" s="11">
        <f>SUM(K173,L173)</f>
        <v>0</v>
      </c>
      <c r="K173" s="11" t="s">
        <v>23</v>
      </c>
      <c r="L173" s="11">
        <v>0</v>
      </c>
    </row>
    <row r="174" spans="1:12" ht="39.950000000000003" customHeight="1">
      <c r="A174" s="9">
        <v>5112</v>
      </c>
      <c r="B174" s="10" t="s">
        <v>564</v>
      </c>
      <c r="C174" s="9" t="s">
        <v>565</v>
      </c>
      <c r="D174" s="11">
        <f>SUM(E174,F174)</f>
        <v>35800000</v>
      </c>
      <c r="E174" s="11" t="s">
        <v>23</v>
      </c>
      <c r="F174" s="11">
        <v>35800000</v>
      </c>
      <c r="G174" s="11">
        <f>SUM(H174,I174)</f>
        <v>9000000</v>
      </c>
      <c r="H174" s="11" t="s">
        <v>23</v>
      </c>
      <c r="I174" s="11">
        <v>9000000</v>
      </c>
      <c r="J174" s="11">
        <f>SUM(K174,L174)</f>
        <v>0</v>
      </c>
      <c r="K174" s="11" t="s">
        <v>23</v>
      </c>
      <c r="L174" s="11">
        <v>0</v>
      </c>
    </row>
    <row r="175" spans="1:12" ht="39.950000000000003" customHeight="1">
      <c r="A175" s="9">
        <v>5113</v>
      </c>
      <c r="B175" s="10" t="s">
        <v>566</v>
      </c>
      <c r="C175" s="9" t="s">
        <v>567</v>
      </c>
      <c r="D175" s="11">
        <f>SUM(E175,F175)</f>
        <v>282500000</v>
      </c>
      <c r="E175" s="11" t="s">
        <v>23</v>
      </c>
      <c r="F175" s="11">
        <v>282500000</v>
      </c>
      <c r="G175" s="11">
        <f>SUM(H175,I175)</f>
        <v>3922581942.8000002</v>
      </c>
      <c r="H175" s="11" t="s">
        <v>23</v>
      </c>
      <c r="I175" s="11">
        <v>3922581942.8000002</v>
      </c>
      <c r="J175" s="11">
        <f>SUM(K175,L175)</f>
        <v>1094747980.3</v>
      </c>
      <c r="K175" s="11" t="s">
        <v>23</v>
      </c>
      <c r="L175" s="11">
        <v>1094747980.3</v>
      </c>
    </row>
    <row r="176" spans="1:12" ht="39.950000000000003" customHeight="1">
      <c r="A176" s="9">
        <v>5120</v>
      </c>
      <c r="B176" s="10" t="s">
        <v>568</v>
      </c>
      <c r="C176" s="9" t="s">
        <v>369</v>
      </c>
      <c r="D176" s="11">
        <f>SUM(D178:D180)</f>
        <v>136683900</v>
      </c>
      <c r="E176" s="11" t="s">
        <v>23</v>
      </c>
      <c r="F176" s="11">
        <f>SUM(F178:F180)</f>
        <v>136683900</v>
      </c>
      <c r="G176" s="11">
        <f>SUM(G178:G180)</f>
        <v>656517600</v>
      </c>
      <c r="H176" s="11" t="s">
        <v>23</v>
      </c>
      <c r="I176" s="11">
        <f>SUM(I178:I180)</f>
        <v>656517600</v>
      </c>
      <c r="J176" s="11">
        <f>SUM(J178:J180)</f>
        <v>77360737</v>
      </c>
      <c r="K176" s="11" t="s">
        <v>23</v>
      </c>
      <c r="L176" s="11">
        <f>SUM(L178:L180)</f>
        <v>77360737</v>
      </c>
    </row>
    <row r="177" spans="1:12" ht="39.950000000000003" customHeight="1">
      <c r="A177" s="9"/>
      <c r="B177" s="10" t="s">
        <v>167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</row>
    <row r="178" spans="1:12" ht="39.950000000000003" customHeight="1">
      <c r="A178" s="9">
        <v>5121</v>
      </c>
      <c r="B178" s="10" t="s">
        <v>569</v>
      </c>
      <c r="C178" s="9" t="s">
        <v>570</v>
      </c>
      <c r="D178" s="11">
        <f>SUM(E178,F178)</f>
        <v>70000000</v>
      </c>
      <c r="E178" s="11" t="s">
        <v>23</v>
      </c>
      <c r="F178" s="11">
        <v>70000000</v>
      </c>
      <c r="G178" s="11">
        <f>SUM(H178,I178)</f>
        <v>509028400</v>
      </c>
      <c r="H178" s="11" t="s">
        <v>23</v>
      </c>
      <c r="I178" s="11">
        <v>509028400</v>
      </c>
      <c r="J178" s="11">
        <f>SUM(K178,L178)</f>
        <v>67980600</v>
      </c>
      <c r="K178" s="11" t="s">
        <v>23</v>
      </c>
      <c r="L178" s="11">
        <v>67980600</v>
      </c>
    </row>
    <row r="179" spans="1:12" ht="39.950000000000003" customHeight="1">
      <c r="A179" s="9">
        <v>5122</v>
      </c>
      <c r="B179" s="10" t="s">
        <v>571</v>
      </c>
      <c r="C179" s="9" t="s">
        <v>572</v>
      </c>
      <c r="D179" s="11">
        <f>SUM(E179,F179)</f>
        <v>16000000</v>
      </c>
      <c r="E179" s="11" t="s">
        <v>23</v>
      </c>
      <c r="F179" s="11">
        <v>16000000</v>
      </c>
      <c r="G179" s="11">
        <f>SUM(H179,I179)</f>
        <v>17630000</v>
      </c>
      <c r="H179" s="11" t="s">
        <v>23</v>
      </c>
      <c r="I179" s="11">
        <v>17630000</v>
      </c>
      <c r="J179" s="11">
        <f>SUM(K179,L179)</f>
        <v>3629500</v>
      </c>
      <c r="K179" s="11" t="s">
        <v>23</v>
      </c>
      <c r="L179" s="11">
        <v>3629500</v>
      </c>
    </row>
    <row r="180" spans="1:12" ht="39.950000000000003" customHeight="1">
      <c r="A180" s="9">
        <v>5123</v>
      </c>
      <c r="B180" s="10" t="s">
        <v>573</v>
      </c>
      <c r="C180" s="9" t="s">
        <v>574</v>
      </c>
      <c r="D180" s="11">
        <f>SUM(E180,F180)</f>
        <v>50683900</v>
      </c>
      <c r="E180" s="11" t="s">
        <v>23</v>
      </c>
      <c r="F180" s="11">
        <v>50683900</v>
      </c>
      <c r="G180" s="11">
        <f>SUM(H180,I180)</f>
        <v>129859200</v>
      </c>
      <c r="H180" s="11" t="s">
        <v>23</v>
      </c>
      <c r="I180" s="11">
        <v>129859200</v>
      </c>
      <c r="J180" s="11">
        <f>SUM(K180,L180)</f>
        <v>5750637</v>
      </c>
      <c r="K180" s="11" t="s">
        <v>23</v>
      </c>
      <c r="L180" s="11">
        <v>5750637</v>
      </c>
    </row>
    <row r="181" spans="1:12" ht="39.950000000000003" customHeight="1">
      <c r="A181" s="9">
        <v>5130</v>
      </c>
      <c r="B181" s="10" t="s">
        <v>575</v>
      </c>
      <c r="C181" s="9" t="s">
        <v>369</v>
      </c>
      <c r="D181" s="11">
        <f>SUM(D183:D186)</f>
        <v>66860000</v>
      </c>
      <c r="E181" s="11" t="s">
        <v>23</v>
      </c>
      <c r="F181" s="11">
        <f>SUM(F183:F186)</f>
        <v>66860000</v>
      </c>
      <c r="G181" s="11">
        <f>SUM(G183:G186)</f>
        <v>140968800</v>
      </c>
      <c r="H181" s="11" t="s">
        <v>23</v>
      </c>
      <c r="I181" s="11">
        <f>SUM(I183:I186)</f>
        <v>140968800</v>
      </c>
      <c r="J181" s="11">
        <f>SUM(J183:J186)</f>
        <v>60565580</v>
      </c>
      <c r="K181" s="11" t="s">
        <v>23</v>
      </c>
      <c r="L181" s="11">
        <f>SUM(L183:L186)</f>
        <v>60565580</v>
      </c>
    </row>
    <row r="182" spans="1:12" ht="39.950000000000003" customHeight="1">
      <c r="A182" s="9"/>
      <c r="B182" s="10" t="s">
        <v>167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</row>
    <row r="183" spans="1:12" ht="39.950000000000003" customHeight="1">
      <c r="A183" s="9">
        <v>5131</v>
      </c>
      <c r="B183" s="10" t="s">
        <v>576</v>
      </c>
      <c r="C183" s="9" t="s">
        <v>577</v>
      </c>
      <c r="D183" s="11">
        <f>SUM(E183,F183)</f>
        <v>7000000</v>
      </c>
      <c r="E183" s="11" t="s">
        <v>23</v>
      </c>
      <c r="F183" s="11">
        <v>7000000</v>
      </c>
      <c r="G183" s="11">
        <f>SUM(H183,I183)</f>
        <v>7150000</v>
      </c>
      <c r="H183" s="11" t="s">
        <v>23</v>
      </c>
      <c r="I183" s="11">
        <v>7150000</v>
      </c>
      <c r="J183" s="11">
        <f>SUM(K183,L183)</f>
        <v>1009480</v>
      </c>
      <c r="K183" s="11" t="s">
        <v>23</v>
      </c>
      <c r="L183" s="11">
        <v>1009480</v>
      </c>
    </row>
    <row r="184" spans="1:12" ht="39.950000000000003" customHeight="1">
      <c r="A184" s="9">
        <v>5132</v>
      </c>
      <c r="B184" s="10" t="s">
        <v>578</v>
      </c>
      <c r="C184" s="9" t="s">
        <v>579</v>
      </c>
      <c r="D184" s="11">
        <f>SUM(E184,F184)</f>
        <v>0</v>
      </c>
      <c r="E184" s="11" t="s">
        <v>23</v>
      </c>
      <c r="F184" s="11">
        <v>0</v>
      </c>
      <c r="G184" s="11">
        <f>SUM(H184,I184)</f>
        <v>0</v>
      </c>
      <c r="H184" s="11" t="s">
        <v>23</v>
      </c>
      <c r="I184" s="11">
        <v>0</v>
      </c>
      <c r="J184" s="11">
        <f>SUM(K184,L184)</f>
        <v>0</v>
      </c>
      <c r="K184" s="11" t="s">
        <v>23</v>
      </c>
      <c r="L184" s="11">
        <v>0</v>
      </c>
    </row>
    <row r="185" spans="1:12" ht="39.950000000000003" customHeight="1">
      <c r="A185" s="9">
        <v>5133</v>
      </c>
      <c r="B185" s="10" t="s">
        <v>580</v>
      </c>
      <c r="C185" s="9" t="s">
        <v>581</v>
      </c>
      <c r="D185" s="11">
        <f>SUM(E185,F185)</f>
        <v>0</v>
      </c>
      <c r="E185" s="11" t="s">
        <v>23</v>
      </c>
      <c r="F185" s="11">
        <v>0</v>
      </c>
      <c r="G185" s="11">
        <f>SUM(H185,I185)</f>
        <v>0</v>
      </c>
      <c r="H185" s="11" t="s">
        <v>23</v>
      </c>
      <c r="I185" s="11">
        <v>0</v>
      </c>
      <c r="J185" s="11">
        <f>SUM(K185,L185)</f>
        <v>0</v>
      </c>
      <c r="K185" s="11" t="s">
        <v>23</v>
      </c>
      <c r="L185" s="11">
        <v>0</v>
      </c>
    </row>
    <row r="186" spans="1:12" ht="39.950000000000003" customHeight="1">
      <c r="A186" s="9">
        <v>5134</v>
      </c>
      <c r="B186" s="10" t="s">
        <v>582</v>
      </c>
      <c r="C186" s="9" t="s">
        <v>583</v>
      </c>
      <c r="D186" s="11">
        <f>SUM(E186,F186)</f>
        <v>59860000</v>
      </c>
      <c r="E186" s="11" t="s">
        <v>23</v>
      </c>
      <c r="F186" s="11">
        <v>59860000</v>
      </c>
      <c r="G186" s="11">
        <f>SUM(H186,I186)</f>
        <v>133818800</v>
      </c>
      <c r="H186" s="11" t="s">
        <v>23</v>
      </c>
      <c r="I186" s="11">
        <v>133818800</v>
      </c>
      <c r="J186" s="11">
        <f>SUM(K186,L186)</f>
        <v>59556100</v>
      </c>
      <c r="K186" s="11" t="s">
        <v>23</v>
      </c>
      <c r="L186" s="11">
        <v>59556100</v>
      </c>
    </row>
    <row r="187" spans="1:12" ht="39.950000000000003" customHeight="1">
      <c r="A187" s="9">
        <v>5200</v>
      </c>
      <c r="B187" s="10" t="s">
        <v>584</v>
      </c>
      <c r="C187" s="9" t="s">
        <v>369</v>
      </c>
      <c r="D187" s="11">
        <f>SUM(D189:D192)</f>
        <v>0</v>
      </c>
      <c r="E187" s="11" t="s">
        <v>23</v>
      </c>
      <c r="F187" s="11">
        <f>SUM(F189:F192)</f>
        <v>0</v>
      </c>
      <c r="G187" s="11">
        <f>SUM(G189:G192)</f>
        <v>0</v>
      </c>
      <c r="H187" s="11" t="s">
        <v>23</v>
      </c>
      <c r="I187" s="11">
        <f>SUM(I189:I192)</f>
        <v>0</v>
      </c>
      <c r="J187" s="11">
        <f>SUM(J189:J192)</f>
        <v>0</v>
      </c>
      <c r="K187" s="11" t="s">
        <v>23</v>
      </c>
      <c r="L187" s="11">
        <f>SUM(L189:L192)</f>
        <v>0</v>
      </c>
    </row>
    <row r="188" spans="1:12" ht="39.950000000000003" customHeight="1">
      <c r="A188" s="9"/>
      <c r="B188" s="10" t="s">
        <v>367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</row>
    <row r="189" spans="1:12" ht="39.950000000000003" customHeight="1">
      <c r="A189" s="9">
        <v>5211</v>
      </c>
      <c r="B189" s="10" t="s">
        <v>585</v>
      </c>
      <c r="C189" s="9" t="s">
        <v>586</v>
      </c>
      <c r="D189" s="11">
        <f>SUM(E189,F189)</f>
        <v>0</v>
      </c>
      <c r="E189" s="11" t="s">
        <v>23</v>
      </c>
      <c r="F189" s="11">
        <v>0</v>
      </c>
      <c r="G189" s="11">
        <f>SUM(H189,I189)</f>
        <v>0</v>
      </c>
      <c r="H189" s="11" t="s">
        <v>23</v>
      </c>
      <c r="I189" s="11">
        <v>0</v>
      </c>
      <c r="J189" s="11">
        <f>SUM(K189,L189)</f>
        <v>0</v>
      </c>
      <c r="K189" s="11" t="s">
        <v>23</v>
      </c>
      <c r="L189" s="11">
        <v>0</v>
      </c>
    </row>
    <row r="190" spans="1:12" ht="39.950000000000003" customHeight="1">
      <c r="A190" s="9">
        <v>5221</v>
      </c>
      <c r="B190" s="10" t="s">
        <v>587</v>
      </c>
      <c r="C190" s="9" t="s">
        <v>588</v>
      </c>
      <c r="D190" s="11">
        <f>SUM(E190,F190)</f>
        <v>0</v>
      </c>
      <c r="E190" s="11" t="s">
        <v>23</v>
      </c>
      <c r="F190" s="11">
        <v>0</v>
      </c>
      <c r="G190" s="11">
        <f>SUM(H190,I190)</f>
        <v>0</v>
      </c>
      <c r="H190" s="11" t="s">
        <v>23</v>
      </c>
      <c r="I190" s="11">
        <v>0</v>
      </c>
      <c r="J190" s="11">
        <f>SUM(K190,L190)</f>
        <v>0</v>
      </c>
      <c r="K190" s="11" t="s">
        <v>23</v>
      </c>
      <c r="L190" s="11">
        <v>0</v>
      </c>
    </row>
    <row r="191" spans="1:12" ht="39.950000000000003" customHeight="1">
      <c r="A191" s="9">
        <v>5231</v>
      </c>
      <c r="B191" s="10" t="s">
        <v>589</v>
      </c>
      <c r="C191" s="9" t="s">
        <v>590</v>
      </c>
      <c r="D191" s="11">
        <f>SUM(E191,F191)</f>
        <v>0</v>
      </c>
      <c r="E191" s="11" t="s">
        <v>23</v>
      </c>
      <c r="F191" s="11">
        <v>0</v>
      </c>
      <c r="G191" s="11">
        <f>SUM(H191,I191)</f>
        <v>0</v>
      </c>
      <c r="H191" s="11" t="s">
        <v>23</v>
      </c>
      <c r="I191" s="11">
        <v>0</v>
      </c>
      <c r="J191" s="11">
        <f>SUM(K191,L191)</f>
        <v>0</v>
      </c>
      <c r="K191" s="11" t="s">
        <v>23</v>
      </c>
      <c r="L191" s="11">
        <v>0</v>
      </c>
    </row>
    <row r="192" spans="1:12" ht="39.950000000000003" customHeight="1">
      <c r="A192" s="9">
        <v>5241</v>
      </c>
      <c r="B192" s="10" t="s">
        <v>591</v>
      </c>
      <c r="C192" s="9" t="s">
        <v>592</v>
      </c>
      <c r="D192" s="11">
        <f>SUM(E192,F192)</f>
        <v>0</v>
      </c>
      <c r="E192" s="11" t="s">
        <v>23</v>
      </c>
      <c r="F192" s="11">
        <v>0</v>
      </c>
      <c r="G192" s="11">
        <f>SUM(H192,I192)</f>
        <v>0</v>
      </c>
      <c r="H192" s="11" t="s">
        <v>23</v>
      </c>
      <c r="I192" s="11">
        <v>0</v>
      </c>
      <c r="J192" s="11">
        <f>SUM(K192,L192)</f>
        <v>0</v>
      </c>
      <c r="K192" s="11" t="s">
        <v>23</v>
      </c>
      <c r="L192" s="11">
        <v>0</v>
      </c>
    </row>
    <row r="193" spans="1:12" ht="39.950000000000003" customHeight="1">
      <c r="A193" s="9">
        <v>5300</v>
      </c>
      <c r="B193" s="10" t="s">
        <v>593</v>
      </c>
      <c r="C193" s="9" t="s">
        <v>369</v>
      </c>
      <c r="D193" s="11">
        <f>SUM(D195)</f>
        <v>0</v>
      </c>
      <c r="E193" s="11" t="s">
        <v>23</v>
      </c>
      <c r="F193" s="11">
        <f>SUM(F195)</f>
        <v>0</v>
      </c>
      <c r="G193" s="11">
        <f>SUM(G195)</f>
        <v>0</v>
      </c>
      <c r="H193" s="11" t="s">
        <v>23</v>
      </c>
      <c r="I193" s="11">
        <f>SUM(I195)</f>
        <v>0</v>
      </c>
      <c r="J193" s="11">
        <f>SUM(J195)</f>
        <v>0</v>
      </c>
      <c r="K193" s="11" t="s">
        <v>23</v>
      </c>
      <c r="L193" s="11">
        <f>SUM(L195)</f>
        <v>0</v>
      </c>
    </row>
    <row r="194" spans="1:12" ht="39.950000000000003" customHeight="1">
      <c r="A194" s="9"/>
      <c r="B194" s="10" t="s">
        <v>367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</row>
    <row r="195" spans="1:12" ht="39.950000000000003" customHeight="1">
      <c r="A195" s="9">
        <v>5311</v>
      </c>
      <c r="B195" s="10" t="s">
        <v>594</v>
      </c>
      <c r="C195" s="9" t="s">
        <v>595</v>
      </c>
      <c r="D195" s="11">
        <f>SUM(E195,F195)</f>
        <v>0</v>
      </c>
      <c r="E195" s="11" t="s">
        <v>23</v>
      </c>
      <c r="F195" s="11">
        <v>0</v>
      </c>
      <c r="G195" s="11">
        <f>SUM(H195,I195)</f>
        <v>0</v>
      </c>
      <c r="H195" s="11" t="s">
        <v>23</v>
      </c>
      <c r="I195" s="11">
        <v>0</v>
      </c>
      <c r="J195" s="11">
        <f>SUM(K195,L195)</f>
        <v>0</v>
      </c>
      <c r="K195" s="11" t="s">
        <v>23</v>
      </c>
      <c r="L195" s="11">
        <v>0</v>
      </c>
    </row>
    <row r="196" spans="1:12" ht="39.950000000000003" customHeight="1">
      <c r="A196" s="9">
        <v>5400</v>
      </c>
      <c r="B196" s="10" t="s">
        <v>596</v>
      </c>
      <c r="C196" s="9" t="s">
        <v>369</v>
      </c>
      <c r="D196" s="11">
        <f>SUM(D198:D201)</f>
        <v>0</v>
      </c>
      <c r="E196" s="11" t="s">
        <v>23</v>
      </c>
      <c r="F196" s="11">
        <f>SUM(F198:F201)</f>
        <v>0</v>
      </c>
      <c r="G196" s="11">
        <f>SUM(G198:G201)</f>
        <v>0</v>
      </c>
      <c r="H196" s="11" t="s">
        <v>23</v>
      </c>
      <c r="I196" s="11">
        <f>SUM(I198:I201)</f>
        <v>0</v>
      </c>
      <c r="J196" s="11">
        <f>SUM(J198:J201)</f>
        <v>0</v>
      </c>
      <c r="K196" s="11" t="s">
        <v>23</v>
      </c>
      <c r="L196" s="11">
        <f>SUM(L198:L201)</f>
        <v>0</v>
      </c>
    </row>
    <row r="197" spans="1:12" ht="39.950000000000003" customHeight="1">
      <c r="A197" s="9"/>
      <c r="B197" s="10" t="s">
        <v>367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</row>
    <row r="198" spans="1:12" ht="39.950000000000003" customHeight="1">
      <c r="A198" s="9">
        <v>5411</v>
      </c>
      <c r="B198" s="10" t="s">
        <v>597</v>
      </c>
      <c r="C198" s="9" t="s">
        <v>598</v>
      </c>
      <c r="D198" s="11">
        <f>SUM(E198,F198)</f>
        <v>0</v>
      </c>
      <c r="E198" s="11" t="s">
        <v>23</v>
      </c>
      <c r="F198" s="11">
        <v>0</v>
      </c>
      <c r="G198" s="11">
        <f>SUM(H198,I198)</f>
        <v>0</v>
      </c>
      <c r="H198" s="11" t="s">
        <v>23</v>
      </c>
      <c r="I198" s="11">
        <v>0</v>
      </c>
      <c r="J198" s="11">
        <f>SUM(K198,L198)</f>
        <v>0</v>
      </c>
      <c r="K198" s="11" t="s">
        <v>23</v>
      </c>
      <c r="L198" s="11">
        <v>0</v>
      </c>
    </row>
    <row r="199" spans="1:12" ht="39.950000000000003" customHeight="1">
      <c r="A199" s="9">
        <v>5421</v>
      </c>
      <c r="B199" s="10" t="s">
        <v>599</v>
      </c>
      <c r="C199" s="9" t="s">
        <v>600</v>
      </c>
      <c r="D199" s="11">
        <f>SUM(E199,F199)</f>
        <v>0</v>
      </c>
      <c r="E199" s="11" t="s">
        <v>23</v>
      </c>
      <c r="F199" s="11">
        <v>0</v>
      </c>
      <c r="G199" s="11">
        <f>SUM(H199,I199)</f>
        <v>0</v>
      </c>
      <c r="H199" s="11" t="s">
        <v>23</v>
      </c>
      <c r="I199" s="11">
        <v>0</v>
      </c>
      <c r="J199" s="11">
        <f>SUM(K199,L199)</f>
        <v>0</v>
      </c>
      <c r="K199" s="11" t="s">
        <v>23</v>
      </c>
      <c r="L199" s="11">
        <v>0</v>
      </c>
    </row>
    <row r="200" spans="1:12" ht="39.950000000000003" customHeight="1">
      <c r="A200" s="9">
        <v>5431</v>
      </c>
      <c r="B200" s="10" t="s">
        <v>601</v>
      </c>
      <c r="C200" s="9" t="s">
        <v>602</v>
      </c>
      <c r="D200" s="11">
        <f>SUM(E200,F200)</f>
        <v>0</v>
      </c>
      <c r="E200" s="11" t="s">
        <v>23</v>
      </c>
      <c r="F200" s="11">
        <v>0</v>
      </c>
      <c r="G200" s="11">
        <f>SUM(H200,I200)</f>
        <v>0</v>
      </c>
      <c r="H200" s="11" t="s">
        <v>23</v>
      </c>
      <c r="I200" s="11">
        <v>0</v>
      </c>
      <c r="J200" s="11">
        <f>SUM(K200,L200)</f>
        <v>0</v>
      </c>
      <c r="K200" s="11" t="s">
        <v>23</v>
      </c>
      <c r="L200" s="11">
        <v>0</v>
      </c>
    </row>
    <row r="201" spans="1:12" ht="39.950000000000003" customHeight="1">
      <c r="A201" s="9">
        <v>5441</v>
      </c>
      <c r="B201" s="10" t="s">
        <v>603</v>
      </c>
      <c r="C201" s="9" t="s">
        <v>604</v>
      </c>
      <c r="D201" s="11">
        <f>SUM(E201,F201)</f>
        <v>0</v>
      </c>
      <c r="E201" s="11" t="s">
        <v>23</v>
      </c>
      <c r="F201" s="11">
        <v>0</v>
      </c>
      <c r="G201" s="11">
        <f>SUM(H201,I201)</f>
        <v>0</v>
      </c>
      <c r="H201" s="11" t="s">
        <v>23</v>
      </c>
      <c r="I201" s="11">
        <v>0</v>
      </c>
      <c r="J201" s="11">
        <f>SUM(K201,L201)</f>
        <v>0</v>
      </c>
      <c r="K201" s="11" t="s">
        <v>23</v>
      </c>
      <c r="L201" s="11">
        <v>0</v>
      </c>
    </row>
    <row r="202" spans="1:12" ht="39.950000000000003" customHeight="1">
      <c r="A202" s="9">
        <v>5500</v>
      </c>
      <c r="B202" s="10" t="s">
        <v>605</v>
      </c>
      <c r="C202" s="9" t="s">
        <v>369</v>
      </c>
      <c r="D202" s="11">
        <f>SUM(D204)</f>
        <v>0</v>
      </c>
      <c r="E202" s="11" t="s">
        <v>23</v>
      </c>
      <c r="F202" s="11">
        <f>SUM(F204)</f>
        <v>0</v>
      </c>
      <c r="G202" s="11">
        <f>SUM(G204)</f>
        <v>0</v>
      </c>
      <c r="H202" s="11" t="s">
        <v>23</v>
      </c>
      <c r="I202" s="11">
        <f>SUM(I204)</f>
        <v>0</v>
      </c>
      <c r="J202" s="11">
        <f>SUM(J204)</f>
        <v>0</v>
      </c>
      <c r="K202" s="11" t="s">
        <v>23</v>
      </c>
      <c r="L202" s="11">
        <f>SUM(L204)</f>
        <v>0</v>
      </c>
    </row>
    <row r="203" spans="1:12" ht="39.950000000000003" customHeight="1">
      <c r="A203" s="9"/>
      <c r="B203" s="10" t="s">
        <v>367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</row>
    <row r="204" spans="1:12" ht="39.950000000000003" customHeight="1">
      <c r="A204" s="9">
        <v>5511</v>
      </c>
      <c r="B204" s="10" t="s">
        <v>605</v>
      </c>
      <c r="C204" s="9" t="s">
        <v>606</v>
      </c>
      <c r="D204" s="11">
        <f>SUM(E204,F204)</f>
        <v>0</v>
      </c>
      <c r="E204" s="11" t="s">
        <v>23</v>
      </c>
      <c r="F204" s="11">
        <v>0</v>
      </c>
      <c r="G204" s="11">
        <f>SUM(H204,I204)</f>
        <v>0</v>
      </c>
      <c r="H204" s="11" t="s">
        <v>23</v>
      </c>
      <c r="I204" s="11">
        <v>0</v>
      </c>
      <c r="J204" s="11">
        <f>SUM(K204,L204)</f>
        <v>0</v>
      </c>
      <c r="K204" s="11" t="s">
        <v>23</v>
      </c>
      <c r="L204" s="11">
        <v>0</v>
      </c>
    </row>
    <row r="205" spans="1:12" ht="39.950000000000003" customHeight="1">
      <c r="A205" s="9">
        <v>6000</v>
      </c>
      <c r="B205" s="10" t="s">
        <v>607</v>
      </c>
      <c r="C205" s="9" t="s">
        <v>369</v>
      </c>
      <c r="D205" s="11">
        <f>SUM(D207,D215,D220,D223)</f>
        <v>-174959200</v>
      </c>
      <c r="E205" s="11" t="s">
        <v>23</v>
      </c>
      <c r="F205" s="11">
        <f>SUM(F207,F215,F220,F223)</f>
        <v>-174959200</v>
      </c>
      <c r="G205" s="11">
        <f>SUM(G207,G215,G220,G223)</f>
        <v>-2454078000</v>
      </c>
      <c r="H205" s="11" t="s">
        <v>23</v>
      </c>
      <c r="I205" s="11">
        <f>SUM(I207,I215,I220,I223)</f>
        <v>-2454078000</v>
      </c>
      <c r="J205" s="11">
        <f>SUM(J207,J215,J220,J223)</f>
        <v>-207082327</v>
      </c>
      <c r="K205" s="11" t="s">
        <v>23</v>
      </c>
      <c r="L205" s="11">
        <f>SUM(L207,L215,L220,L223)</f>
        <v>-207082327</v>
      </c>
    </row>
    <row r="206" spans="1:12" ht="39.950000000000003" customHeight="1">
      <c r="A206" s="9"/>
      <c r="B206" s="10" t="s">
        <v>165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</row>
    <row r="207" spans="1:12" ht="39.950000000000003" customHeight="1">
      <c r="A207" s="9">
        <v>6100</v>
      </c>
      <c r="B207" s="10" t="s">
        <v>608</v>
      </c>
      <c r="C207" s="9" t="s">
        <v>369</v>
      </c>
      <c r="D207" s="11">
        <f>SUM(D209:D211)</f>
        <v>-11960000</v>
      </c>
      <c r="E207" s="11" t="s">
        <v>23</v>
      </c>
      <c r="F207" s="11">
        <f>SUM(F209:F211)</f>
        <v>-11960000</v>
      </c>
      <c r="G207" s="11">
        <f>SUM(G209:G211)</f>
        <v>-1802800000</v>
      </c>
      <c r="H207" s="11" t="s">
        <v>23</v>
      </c>
      <c r="I207" s="11">
        <f>SUM(I209:I211)</f>
        <v>-1802800000</v>
      </c>
      <c r="J207" s="11">
        <f>SUM(J209:J211)</f>
        <v>-41967960</v>
      </c>
      <c r="K207" s="11" t="s">
        <v>23</v>
      </c>
      <c r="L207" s="11">
        <f>SUM(L209:L211)</f>
        <v>-41967960</v>
      </c>
    </row>
    <row r="208" spans="1:12" ht="39.950000000000003" customHeight="1">
      <c r="A208" s="9"/>
      <c r="B208" s="10" t="s">
        <v>165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</row>
    <row r="209" spans="1:12" ht="39.950000000000003" customHeight="1">
      <c r="A209" s="9">
        <v>6110</v>
      </c>
      <c r="B209" s="10" t="s">
        <v>609</v>
      </c>
      <c r="C209" s="9" t="s">
        <v>610</v>
      </c>
      <c r="D209" s="11">
        <f>SUM(E209,F209)</f>
        <v>0</v>
      </c>
      <c r="E209" s="11" t="s">
        <v>23</v>
      </c>
      <c r="F209" s="11">
        <v>0</v>
      </c>
      <c r="G209" s="11">
        <f>SUM(H209,I209)</f>
        <v>0</v>
      </c>
      <c r="H209" s="11" t="s">
        <v>23</v>
      </c>
      <c r="I209" s="11">
        <v>0</v>
      </c>
      <c r="J209" s="11">
        <f>SUM(K209,L209)</f>
        <v>0</v>
      </c>
      <c r="K209" s="11" t="s">
        <v>23</v>
      </c>
      <c r="L209" s="11">
        <v>0</v>
      </c>
    </row>
    <row r="210" spans="1:12" ht="39.950000000000003" customHeight="1">
      <c r="A210" s="9">
        <v>6120</v>
      </c>
      <c r="B210" s="10" t="s">
        <v>611</v>
      </c>
      <c r="C210" s="9" t="s">
        <v>612</v>
      </c>
      <c r="D210" s="11">
        <f>SUM(E210,F210)</f>
        <v>0</v>
      </c>
      <c r="E210" s="11" t="s">
        <v>23</v>
      </c>
      <c r="F210" s="11">
        <v>0</v>
      </c>
      <c r="G210" s="11">
        <f>SUM(H210,I210)</f>
        <v>0</v>
      </c>
      <c r="H210" s="11" t="s">
        <v>23</v>
      </c>
      <c r="I210" s="11">
        <v>0</v>
      </c>
      <c r="J210" s="11">
        <f>SUM(K210,L210)</f>
        <v>0</v>
      </c>
      <c r="K210" s="11" t="s">
        <v>23</v>
      </c>
      <c r="L210" s="11">
        <v>0</v>
      </c>
    </row>
    <row r="211" spans="1:12" ht="39.950000000000003" customHeight="1">
      <c r="A211" s="9">
        <v>6130</v>
      </c>
      <c r="B211" s="10" t="s">
        <v>613</v>
      </c>
      <c r="C211" s="9" t="s">
        <v>614</v>
      </c>
      <c r="D211" s="11">
        <f>SUM(E211,F211)</f>
        <v>-11960000</v>
      </c>
      <c r="E211" s="11" t="s">
        <v>23</v>
      </c>
      <c r="F211" s="11">
        <v>-11960000</v>
      </c>
      <c r="G211" s="11">
        <f>SUM(H211,I211)</f>
        <v>-1802800000</v>
      </c>
      <c r="H211" s="11" t="s">
        <v>23</v>
      </c>
      <c r="I211" s="11">
        <v>-1802800000</v>
      </c>
      <c r="J211" s="11">
        <f>SUM(K211,L211)</f>
        <v>-41967960</v>
      </c>
      <c r="K211" s="11" t="s">
        <v>23</v>
      </c>
      <c r="L211" s="11">
        <v>-41967960</v>
      </c>
    </row>
    <row r="212" spans="1:12" ht="39.950000000000003" customHeight="1">
      <c r="A212" s="9">
        <v>6200</v>
      </c>
      <c r="B212" s="10" t="s">
        <v>615</v>
      </c>
      <c r="C212" s="9" t="s">
        <v>369</v>
      </c>
      <c r="D212" s="11">
        <f>SUM(D214:D215)</f>
        <v>0</v>
      </c>
      <c r="E212" s="11" t="s">
        <v>23</v>
      </c>
      <c r="F212" s="11">
        <f>SUM(F214:F215)</f>
        <v>0</v>
      </c>
      <c r="G212" s="11">
        <f>SUM(G214:G215)</f>
        <v>0</v>
      </c>
      <c r="H212" s="11" t="s">
        <v>23</v>
      </c>
      <c r="I212" s="11">
        <f>SUM(I214:I215)</f>
        <v>0</v>
      </c>
      <c r="J212" s="11">
        <f>SUM(J214:J215)</f>
        <v>0</v>
      </c>
      <c r="K212" s="11" t="s">
        <v>23</v>
      </c>
      <c r="L212" s="11">
        <f>SUM(L214:L215)</f>
        <v>0</v>
      </c>
    </row>
    <row r="213" spans="1:12" ht="39.950000000000003" customHeight="1">
      <c r="A213" s="9"/>
      <c r="B213" s="10" t="s">
        <v>165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</row>
    <row r="214" spans="1:12" ht="39.950000000000003" customHeight="1">
      <c r="A214" s="9">
        <v>6210</v>
      </c>
      <c r="B214" s="10" t="s">
        <v>616</v>
      </c>
      <c r="C214" s="9" t="s">
        <v>617</v>
      </c>
      <c r="D214" s="11">
        <f>SUM(E214,F214)</f>
        <v>0</v>
      </c>
      <c r="E214" s="11" t="s">
        <v>23</v>
      </c>
      <c r="F214" s="11">
        <v>0</v>
      </c>
      <c r="G214" s="11">
        <f>SUM(H214,I214)</f>
        <v>0</v>
      </c>
      <c r="H214" s="11" t="s">
        <v>23</v>
      </c>
      <c r="I214" s="11">
        <v>0</v>
      </c>
      <c r="J214" s="11">
        <f>SUM(K214,L214)</f>
        <v>0</v>
      </c>
      <c r="K214" s="11" t="s">
        <v>23</v>
      </c>
      <c r="L214" s="11">
        <v>0</v>
      </c>
    </row>
    <row r="215" spans="1:12" ht="39.950000000000003" customHeight="1">
      <c r="A215" s="9">
        <v>6220</v>
      </c>
      <c r="B215" s="10" t="s">
        <v>618</v>
      </c>
      <c r="C215" s="9" t="s">
        <v>369</v>
      </c>
      <c r="D215" s="11">
        <f>SUM(D217:D219)</f>
        <v>0</v>
      </c>
      <c r="E215" s="11" t="s">
        <v>23</v>
      </c>
      <c r="F215" s="11">
        <f>SUM(F217:F219)</f>
        <v>0</v>
      </c>
      <c r="G215" s="11">
        <f>SUM(G217:G219)</f>
        <v>0</v>
      </c>
      <c r="H215" s="11" t="s">
        <v>23</v>
      </c>
      <c r="I215" s="11">
        <f>SUM(I217:I219)</f>
        <v>0</v>
      </c>
      <c r="J215" s="11">
        <f>SUM(J217:J219)</f>
        <v>0</v>
      </c>
      <c r="K215" s="11" t="s">
        <v>23</v>
      </c>
      <c r="L215" s="11">
        <f>SUM(L217:L219)</f>
        <v>0</v>
      </c>
    </row>
    <row r="216" spans="1:12" ht="39.950000000000003" customHeight="1">
      <c r="A216" s="9"/>
      <c r="B216" s="10" t="s">
        <v>167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</row>
    <row r="217" spans="1:12" ht="39.950000000000003" customHeight="1">
      <c r="A217" s="9">
        <v>6221</v>
      </c>
      <c r="B217" s="10" t="s">
        <v>619</v>
      </c>
      <c r="C217" s="9" t="s">
        <v>620</v>
      </c>
      <c r="D217" s="11">
        <f>SUM(E217,F217)</f>
        <v>0</v>
      </c>
      <c r="E217" s="11" t="s">
        <v>23</v>
      </c>
      <c r="F217" s="11">
        <v>0</v>
      </c>
      <c r="G217" s="11">
        <f>SUM(H217,I217)</f>
        <v>0</v>
      </c>
      <c r="H217" s="11" t="s">
        <v>23</v>
      </c>
      <c r="I217" s="11">
        <v>0</v>
      </c>
      <c r="J217" s="11">
        <f>SUM(K217,L217)</f>
        <v>0</v>
      </c>
      <c r="K217" s="11" t="s">
        <v>23</v>
      </c>
      <c r="L217" s="11">
        <v>0</v>
      </c>
    </row>
    <row r="218" spans="1:12" ht="39.950000000000003" customHeight="1">
      <c r="A218" s="9">
        <v>6222</v>
      </c>
      <c r="B218" s="10" t="s">
        <v>621</v>
      </c>
      <c r="C218" s="9" t="s">
        <v>622</v>
      </c>
      <c r="D218" s="11">
        <f>SUM(E218,F218)</f>
        <v>0</v>
      </c>
      <c r="E218" s="11" t="s">
        <v>23</v>
      </c>
      <c r="F218" s="11">
        <v>0</v>
      </c>
      <c r="G218" s="11">
        <f>SUM(H218,I218)</f>
        <v>0</v>
      </c>
      <c r="H218" s="11" t="s">
        <v>23</v>
      </c>
      <c r="I218" s="11">
        <v>0</v>
      </c>
      <c r="J218" s="11">
        <f>SUM(K218,L218)</f>
        <v>0</v>
      </c>
      <c r="K218" s="11" t="s">
        <v>23</v>
      </c>
      <c r="L218" s="11">
        <v>0</v>
      </c>
    </row>
    <row r="219" spans="1:12" ht="39.950000000000003" customHeight="1">
      <c r="A219" s="9">
        <v>6223</v>
      </c>
      <c r="B219" s="10" t="s">
        <v>623</v>
      </c>
      <c r="C219" s="9" t="s">
        <v>624</v>
      </c>
      <c r="D219" s="11">
        <f>SUM(E219,F219)</f>
        <v>0</v>
      </c>
      <c r="E219" s="11" t="s">
        <v>23</v>
      </c>
      <c r="F219" s="11">
        <v>0</v>
      </c>
      <c r="G219" s="11">
        <f>SUM(H219,I219)</f>
        <v>0</v>
      </c>
      <c r="H219" s="11" t="s">
        <v>23</v>
      </c>
      <c r="I219" s="11">
        <v>0</v>
      </c>
      <c r="J219" s="11">
        <f>SUM(K219,L219)</f>
        <v>0</v>
      </c>
      <c r="K219" s="11" t="s">
        <v>23</v>
      </c>
      <c r="L219" s="11">
        <v>0</v>
      </c>
    </row>
    <row r="220" spans="1:12" ht="39.950000000000003" customHeight="1">
      <c r="A220" s="9">
        <v>6300</v>
      </c>
      <c r="B220" s="10" t="s">
        <v>625</v>
      </c>
      <c r="C220" s="9" t="s">
        <v>369</v>
      </c>
      <c r="D220" s="11">
        <f>SUM(D222)</f>
        <v>0</v>
      </c>
      <c r="E220" s="11" t="s">
        <v>23</v>
      </c>
      <c r="F220" s="11">
        <f>SUM(F222)</f>
        <v>0</v>
      </c>
      <c r="G220" s="11">
        <f>SUM(G222)</f>
        <v>0</v>
      </c>
      <c r="H220" s="11" t="s">
        <v>23</v>
      </c>
      <c r="I220" s="11">
        <f>SUM(I222)</f>
        <v>0</v>
      </c>
      <c r="J220" s="11">
        <f>SUM(J222)</f>
        <v>0</v>
      </c>
      <c r="K220" s="11" t="s">
        <v>23</v>
      </c>
      <c r="L220" s="11">
        <f>SUM(L222)</f>
        <v>0</v>
      </c>
    </row>
    <row r="221" spans="1:12" ht="39.950000000000003" customHeight="1">
      <c r="A221" s="9"/>
      <c r="B221" s="10" t="s">
        <v>165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</row>
    <row r="222" spans="1:12" ht="39.950000000000003" customHeight="1">
      <c r="A222" s="9">
        <v>6310</v>
      </c>
      <c r="B222" s="10" t="s">
        <v>626</v>
      </c>
      <c r="C222" s="9" t="s">
        <v>627</v>
      </c>
      <c r="D222" s="11">
        <f>SUM(E222,F222)</f>
        <v>0</v>
      </c>
      <c r="E222" s="11" t="s">
        <v>23</v>
      </c>
      <c r="F222" s="11">
        <v>0</v>
      </c>
      <c r="G222" s="11">
        <f>SUM(H222,I222)</f>
        <v>0</v>
      </c>
      <c r="H222" s="11" t="s">
        <v>23</v>
      </c>
      <c r="I222" s="11">
        <v>0</v>
      </c>
      <c r="J222" s="11">
        <f>SUM(K222,L222)</f>
        <v>0</v>
      </c>
      <c r="K222" s="11" t="s">
        <v>23</v>
      </c>
      <c r="L222" s="11">
        <v>0</v>
      </c>
    </row>
    <row r="223" spans="1:12" ht="39.950000000000003" customHeight="1">
      <c r="A223" s="9">
        <v>6400</v>
      </c>
      <c r="B223" s="10" t="s">
        <v>628</v>
      </c>
      <c r="C223" s="9" t="s">
        <v>369</v>
      </c>
      <c r="D223" s="11">
        <f>SUM(D225:D228)</f>
        <v>-162999200</v>
      </c>
      <c r="E223" s="11" t="s">
        <v>23</v>
      </c>
      <c r="F223" s="11">
        <f>SUM(F225:F228)</f>
        <v>-162999200</v>
      </c>
      <c r="G223" s="11">
        <f>SUM(G225:G228)</f>
        <v>-651278000</v>
      </c>
      <c r="H223" s="11" t="s">
        <v>23</v>
      </c>
      <c r="I223" s="11">
        <f>SUM(I225:I228)</f>
        <v>-651278000</v>
      </c>
      <c r="J223" s="11">
        <f>SUM(J225:J228)</f>
        <v>-165114367</v>
      </c>
      <c r="K223" s="11" t="s">
        <v>23</v>
      </c>
      <c r="L223" s="11">
        <f>SUM(L225:L228)</f>
        <v>-165114367</v>
      </c>
    </row>
    <row r="224" spans="1:12" ht="39.950000000000003" customHeight="1">
      <c r="A224" s="9"/>
      <c r="B224" s="10" t="s">
        <v>165</v>
      </c>
      <c r="C224" s="9"/>
      <c r="D224" s="9"/>
      <c r="E224" s="9"/>
      <c r="F224" s="9"/>
      <c r="G224" s="9"/>
      <c r="H224" s="9"/>
      <c r="I224" s="9"/>
      <c r="J224" s="9"/>
      <c r="K224" s="9"/>
      <c r="L224" s="9"/>
    </row>
    <row r="225" spans="1:12" ht="39.950000000000003" customHeight="1">
      <c r="A225" s="9">
        <v>6410</v>
      </c>
      <c r="B225" s="10" t="s">
        <v>629</v>
      </c>
      <c r="C225" s="9" t="s">
        <v>630</v>
      </c>
      <c r="D225" s="11">
        <f>SUM(E225,F225)</f>
        <v>-162999200</v>
      </c>
      <c r="E225" s="11" t="s">
        <v>23</v>
      </c>
      <c r="F225" s="11">
        <v>-162999200</v>
      </c>
      <c r="G225" s="11">
        <f>SUM(H225,I225)</f>
        <v>-651278000</v>
      </c>
      <c r="H225" s="11" t="s">
        <v>23</v>
      </c>
      <c r="I225" s="11">
        <v>-651278000</v>
      </c>
      <c r="J225" s="11">
        <f>SUM(K225,L225)</f>
        <v>-165114367</v>
      </c>
      <c r="K225" s="11" t="s">
        <v>23</v>
      </c>
      <c r="L225" s="11">
        <v>-165114367</v>
      </c>
    </row>
    <row r="226" spans="1:12" ht="39.950000000000003" customHeight="1">
      <c r="A226" s="9">
        <v>6420</v>
      </c>
      <c r="B226" s="10" t="s">
        <v>631</v>
      </c>
      <c r="C226" s="9" t="s">
        <v>632</v>
      </c>
      <c r="D226" s="11">
        <f>SUM(E226,F226)</f>
        <v>0</v>
      </c>
      <c r="E226" s="11" t="s">
        <v>23</v>
      </c>
      <c r="F226" s="11">
        <v>0</v>
      </c>
      <c r="G226" s="11">
        <f>SUM(H226,I226)</f>
        <v>0</v>
      </c>
      <c r="H226" s="11" t="s">
        <v>23</v>
      </c>
      <c r="I226" s="11">
        <v>0</v>
      </c>
      <c r="J226" s="11">
        <f>SUM(K226,L226)</f>
        <v>0</v>
      </c>
      <c r="K226" s="11" t="s">
        <v>23</v>
      </c>
      <c r="L226" s="11">
        <v>0</v>
      </c>
    </row>
    <row r="227" spans="1:12" ht="39.950000000000003" customHeight="1">
      <c r="A227" s="9">
        <v>6430</v>
      </c>
      <c r="B227" s="10" t="s">
        <v>633</v>
      </c>
      <c r="C227" s="9" t="s">
        <v>634</v>
      </c>
      <c r="D227" s="11">
        <f>SUM(E227,F227)</f>
        <v>0</v>
      </c>
      <c r="E227" s="11" t="s">
        <v>23</v>
      </c>
      <c r="F227" s="11">
        <v>0</v>
      </c>
      <c r="G227" s="11">
        <f>SUM(H227,I227)</f>
        <v>0</v>
      </c>
      <c r="H227" s="11" t="s">
        <v>23</v>
      </c>
      <c r="I227" s="11">
        <v>0</v>
      </c>
      <c r="J227" s="11">
        <f>SUM(K227,L227)</f>
        <v>0</v>
      </c>
      <c r="K227" s="11" t="s">
        <v>23</v>
      </c>
      <c r="L227" s="11">
        <v>0</v>
      </c>
    </row>
    <row r="228" spans="1:12" ht="39.950000000000003" customHeight="1">
      <c r="A228" s="9">
        <v>6440</v>
      </c>
      <c r="B228" s="10" t="s">
        <v>635</v>
      </c>
      <c r="C228" s="9" t="s">
        <v>636</v>
      </c>
      <c r="D228" s="11">
        <f>SUM(E228,F228)</f>
        <v>0</v>
      </c>
      <c r="E228" s="11" t="s">
        <v>23</v>
      </c>
      <c r="F228" s="11">
        <v>0</v>
      </c>
      <c r="G228" s="11">
        <f>SUM(H228,I228)</f>
        <v>0</v>
      </c>
      <c r="H228" s="11" t="s">
        <v>23</v>
      </c>
      <c r="I228" s="11">
        <v>0</v>
      </c>
      <c r="J228" s="11">
        <f>SUM(K228,L228)</f>
        <v>0</v>
      </c>
      <c r="K228" s="11" t="s">
        <v>23</v>
      </c>
      <c r="L228" s="1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9"/>
  <sheetViews>
    <sheetView zoomScaleSheetLayoutView="100" workbookViewId="0"/>
  </sheetViews>
  <sheetFormatPr defaultRowHeight="1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637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/>
      <c r="B8" s="5"/>
      <c r="C8" s="5" t="s">
        <v>4</v>
      </c>
      <c r="D8" s="5"/>
      <c r="E8" s="5"/>
      <c r="F8" s="5" t="s">
        <v>5</v>
      </c>
      <c r="G8" s="5"/>
      <c r="H8" s="5"/>
      <c r="I8" s="5" t="s">
        <v>6</v>
      </c>
      <c r="J8" s="5"/>
      <c r="K8" s="5"/>
    </row>
    <row r="9" spans="1:12" ht="39.950000000000003" customHeight="1">
      <c r="A9" s="6" t="s">
        <v>7</v>
      </c>
      <c r="B9" s="7"/>
      <c r="C9" s="6" t="s">
        <v>9</v>
      </c>
      <c r="D9" s="6" t="s">
        <v>638</v>
      </c>
      <c r="E9" s="6"/>
      <c r="F9" s="6" t="s">
        <v>9</v>
      </c>
      <c r="G9" s="6" t="s">
        <v>10</v>
      </c>
      <c r="H9" s="6"/>
      <c r="I9" s="6" t="s">
        <v>9</v>
      </c>
      <c r="J9" s="6" t="s">
        <v>10</v>
      </c>
      <c r="K9" s="5"/>
    </row>
    <row r="10" spans="1:12" ht="20.100000000000001" customHeight="1">
      <c r="A10" s="6" t="s">
        <v>11</v>
      </c>
      <c r="B10" s="6"/>
      <c r="C10" s="6" t="s">
        <v>639</v>
      </c>
      <c r="D10" s="6" t="s">
        <v>17</v>
      </c>
      <c r="E10" s="6" t="s">
        <v>158</v>
      </c>
      <c r="F10" s="6" t="s">
        <v>640</v>
      </c>
      <c r="G10" s="6" t="s">
        <v>17</v>
      </c>
      <c r="H10" s="6" t="s">
        <v>158</v>
      </c>
      <c r="I10" s="6" t="s">
        <v>641</v>
      </c>
      <c r="J10" s="6" t="s">
        <v>17</v>
      </c>
      <c r="K10" s="6" t="s">
        <v>158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</row>
    <row r="12" spans="1:12" ht="39.950000000000003" customHeight="1">
      <c r="A12" s="9">
        <v>7000</v>
      </c>
      <c r="B12" s="10" t="s">
        <v>642</v>
      </c>
      <c r="C12" s="11">
        <f>SUM(D12:E12)</f>
        <v>9</v>
      </c>
      <c r="D12" s="11">
        <f>Ekamutner!E12-Gorcarnakan_caxs!G12</f>
        <v>9</v>
      </c>
      <c r="E12" s="11">
        <f>Ekamutner!F12-Gorcarnakan_caxs!H12</f>
        <v>0</v>
      </c>
      <c r="F12" s="11">
        <f>SUM(G12:H12)</f>
        <v>-571759485.80000019</v>
      </c>
      <c r="G12" s="11">
        <f>Ekamutner!H12-Gorcarnakan_caxs!J12</f>
        <v>-64980443</v>
      </c>
      <c r="H12" s="11">
        <f>Ekamutner!I12-Gorcarnakan_caxs!K12</f>
        <v>-506779042.80000019</v>
      </c>
      <c r="I12" s="11">
        <f>SUM(J12:K12)</f>
        <v>932070547.19999969</v>
      </c>
      <c r="J12" s="11">
        <f>Ekamutner!K12-Gorcarnakan_caxs!M12</f>
        <v>539875350.49999976</v>
      </c>
      <c r="K12" s="11">
        <f>Ekamutner!L12-Gorcarnakan_caxs!N12</f>
        <v>392195196.69999993</v>
      </c>
    </row>
    <row r="16" spans="1:12" ht="39.950000000000003" customHeight="1">
      <c r="A16" s="2"/>
    </row>
    <row r="17" spans="1:11" ht="39.950000000000003" customHeight="1">
      <c r="A17" s="2"/>
      <c r="B17" s="10" t="s">
        <v>643</v>
      </c>
      <c r="C17" s="11">
        <f>C12+Dificiti_caxs!D12</f>
        <v>9</v>
      </c>
      <c r="D17" s="11">
        <f>D12+Dificiti_caxs!E12</f>
        <v>9</v>
      </c>
      <c r="E17" s="11">
        <f>E12+Dificiti_caxs!F12</f>
        <v>0</v>
      </c>
      <c r="F17" s="11">
        <f>F12+Dificiti_caxs!G12</f>
        <v>0</v>
      </c>
      <c r="G17" s="11">
        <f>G12+Dificiti_caxs!H12</f>
        <v>0</v>
      </c>
      <c r="H17" s="11">
        <f>H12+Dificiti_caxs!I12</f>
        <v>0</v>
      </c>
      <c r="I17" s="11">
        <f>I12+Dificiti_caxs!J12</f>
        <v>0</v>
      </c>
      <c r="J17" s="11">
        <f>J12+Dificiti_caxs!K12</f>
        <v>0</v>
      </c>
      <c r="K17" s="11">
        <f>K12+Dificiti_caxs!L12</f>
        <v>0</v>
      </c>
    </row>
    <row r="18" spans="1:11" ht="39.950000000000003" customHeight="1">
      <c r="A18" s="2"/>
      <c r="B18" s="10" t="s">
        <v>644</v>
      </c>
      <c r="C18" s="11">
        <f>Gorcarnakan_caxs!F12-Tntesagitakan!D12</f>
        <v>0</v>
      </c>
      <c r="D18" s="11">
        <f>Gorcarnakan_caxs!G12-Tntesagitakan!E12</f>
        <v>0</v>
      </c>
      <c r="E18" s="11">
        <f>Gorcarnakan_caxs!H12-Tntesagitakan!F12</f>
        <v>0</v>
      </c>
      <c r="F18" s="11">
        <f>Gorcarnakan_caxs!I12-Tntesagitakan!G12</f>
        <v>0</v>
      </c>
      <c r="G18" s="11">
        <f>Gorcarnakan_caxs!J12-Tntesagitakan!H12</f>
        <v>0</v>
      </c>
      <c r="H18" s="11">
        <f>Gorcarnakan_caxs!K12-Tntesagitakan!I12</f>
        <v>0</v>
      </c>
      <c r="I18" s="11">
        <f>Gorcarnakan_caxs!L12-Tntesagitakan!J12</f>
        <v>0</v>
      </c>
      <c r="J18" s="11">
        <f>Gorcarnakan_caxs!M12-Tntesagitakan!K12</f>
        <v>0</v>
      </c>
      <c r="K18" s="11">
        <f>Gorcarnakan_caxs!N12-Tntesagitakan!L12</f>
        <v>0</v>
      </c>
    </row>
    <row r="19" spans="1:11" ht="39.950000000000003" customHeight="1">
      <c r="A19" s="2"/>
      <c r="B19" s="10" t="s">
        <v>645</v>
      </c>
      <c r="C19" s="11">
        <f>Gorcarnakan_caxs!F312-Tntesagitakan!D165</f>
        <v>0</v>
      </c>
      <c r="D19" s="11">
        <f>Gorcarnakan_caxs!G312-Tntesagitakan!E165</f>
        <v>0</v>
      </c>
      <c r="E19" s="11">
        <f>Gorcarnakan_caxs!H312-Tntesagitakan!F165</f>
        <v>0</v>
      </c>
      <c r="F19" s="11">
        <f>Gorcarnakan_caxs!I312-Tntesagitakan!G165</f>
        <v>0</v>
      </c>
      <c r="G19" s="11">
        <f>Gorcarnakan_caxs!J312-Tntesagitakan!H165</f>
        <v>0</v>
      </c>
      <c r="H19" s="11">
        <f>Gorcarnakan_caxs!K312-Tntesagitakan!I165</f>
        <v>0</v>
      </c>
      <c r="I19" s="11">
        <f>Gorcarnakan_caxs!L312-Tntesagitakan!J165</f>
        <v>0</v>
      </c>
      <c r="J19" s="11">
        <f>Gorcarnakan_caxs!M312-Tntesagitakan!K165</f>
        <v>0</v>
      </c>
      <c r="K19" s="11">
        <f>Gorcarnakan_caxs!N312-Tntesagitakan!L165</f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91"/>
  <sheetViews>
    <sheetView zoomScaleSheetLayoutView="100" workbookViewId="0"/>
  </sheetViews>
  <sheetFormatPr defaultRowHeight="1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646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 t="s">
        <v>357</v>
      </c>
      <c r="B8" s="5"/>
      <c r="C8" s="5"/>
      <c r="D8" s="5" t="s">
        <v>647</v>
      </c>
      <c r="E8" s="5"/>
      <c r="F8" s="5"/>
      <c r="G8" s="5" t="s">
        <v>648</v>
      </c>
      <c r="H8" s="5"/>
      <c r="I8" s="5"/>
      <c r="J8" s="5" t="s">
        <v>649</v>
      </c>
      <c r="K8" s="5"/>
      <c r="L8" s="5"/>
    </row>
    <row r="9" spans="1:12" ht="39.950000000000003" customHeight="1">
      <c r="A9" s="6" t="s">
        <v>650</v>
      </c>
      <c r="B9" s="7"/>
      <c r="C9" s="6"/>
      <c r="D9" s="6" t="s">
        <v>358</v>
      </c>
      <c r="E9" s="6" t="s">
        <v>651</v>
      </c>
      <c r="F9" s="6"/>
      <c r="G9" s="6" t="s">
        <v>360</v>
      </c>
      <c r="H9" s="6" t="s">
        <v>652</v>
      </c>
      <c r="I9" s="6"/>
      <c r="J9" s="6" t="s">
        <v>362</v>
      </c>
      <c r="K9" s="5" t="s">
        <v>651</v>
      </c>
      <c r="L9" s="5"/>
    </row>
    <row r="10" spans="1:12" ht="20.100000000000001" customHeight="1">
      <c r="A10" s="6"/>
      <c r="B10" s="6" t="s">
        <v>364</v>
      </c>
      <c r="C10" s="6" t="s">
        <v>650</v>
      </c>
      <c r="D10" s="6"/>
      <c r="E10" s="6" t="s">
        <v>14</v>
      </c>
      <c r="F10" s="6" t="s">
        <v>365</v>
      </c>
      <c r="G10" s="6"/>
      <c r="H10" s="6" t="s">
        <v>14</v>
      </c>
      <c r="I10" s="6" t="s">
        <v>365</v>
      </c>
      <c r="J10" s="6"/>
      <c r="K10" s="5" t="s">
        <v>14</v>
      </c>
      <c r="L10" s="5" t="s">
        <v>365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>
      <c r="A12" s="9">
        <v>8000</v>
      </c>
      <c r="B12" s="10" t="s">
        <v>653</v>
      </c>
      <c r="C12" s="9"/>
      <c r="D12" s="11">
        <f t="shared" ref="D12:L12" si="0">SUM(D14,D74)</f>
        <v>0</v>
      </c>
      <c r="E12" s="11">
        <f t="shared" si="0"/>
        <v>0</v>
      </c>
      <c r="F12" s="11">
        <f t="shared" si="0"/>
        <v>0</v>
      </c>
      <c r="G12" s="11">
        <f t="shared" si="0"/>
        <v>571759485.79999995</v>
      </c>
      <c r="H12" s="11">
        <f t="shared" si="0"/>
        <v>64980443</v>
      </c>
      <c r="I12" s="11">
        <f t="shared" si="0"/>
        <v>506779042.80000001</v>
      </c>
      <c r="J12" s="11">
        <f t="shared" si="0"/>
        <v>-932070547.20000005</v>
      </c>
      <c r="K12" s="11">
        <f t="shared" si="0"/>
        <v>-539875350.5</v>
      </c>
      <c r="L12" s="11">
        <f t="shared" si="0"/>
        <v>-392195196.69999999</v>
      </c>
    </row>
    <row r="13" spans="1:12" ht="39.950000000000003" customHeight="1">
      <c r="A13" s="9"/>
      <c r="B13" s="10" t="s">
        <v>165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9.950000000000003" customHeight="1">
      <c r="A14" s="9">
        <v>8100</v>
      </c>
      <c r="B14" s="10" t="s">
        <v>654</v>
      </c>
      <c r="C14" s="9"/>
      <c r="D14" s="11">
        <f t="shared" ref="D14:L14" si="1">SUM(D16,D44)</f>
        <v>0</v>
      </c>
      <c r="E14" s="11">
        <f t="shared" si="1"/>
        <v>0</v>
      </c>
      <c r="F14" s="11">
        <f t="shared" si="1"/>
        <v>0</v>
      </c>
      <c r="G14" s="11">
        <f t="shared" si="1"/>
        <v>571759485.79999995</v>
      </c>
      <c r="H14" s="11">
        <f t="shared" si="1"/>
        <v>64980443</v>
      </c>
      <c r="I14" s="11">
        <f t="shared" si="1"/>
        <v>506779042.80000001</v>
      </c>
      <c r="J14" s="11">
        <f t="shared" si="1"/>
        <v>-932070547.20000005</v>
      </c>
      <c r="K14" s="11">
        <f t="shared" si="1"/>
        <v>-539875350.5</v>
      </c>
      <c r="L14" s="11">
        <f t="shared" si="1"/>
        <v>-392195196.69999999</v>
      </c>
    </row>
    <row r="15" spans="1:12" ht="39.950000000000003" customHeight="1">
      <c r="A15" s="9"/>
      <c r="B15" s="10" t="s">
        <v>165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9.950000000000003" customHeight="1">
      <c r="A16" s="9">
        <v>8110</v>
      </c>
      <c r="B16" s="10" t="s">
        <v>655</v>
      </c>
      <c r="C16" s="9"/>
      <c r="D16" s="11">
        <f t="shared" ref="D16:L16" si="2">SUM(D18,D22)</f>
        <v>0</v>
      </c>
      <c r="E16" s="11">
        <f t="shared" si="2"/>
        <v>0</v>
      </c>
      <c r="F16" s="11">
        <f t="shared" si="2"/>
        <v>0</v>
      </c>
      <c r="G16" s="11">
        <f t="shared" si="2"/>
        <v>0</v>
      </c>
      <c r="H16" s="11">
        <f t="shared" si="2"/>
        <v>0</v>
      </c>
      <c r="I16" s="11">
        <f t="shared" si="2"/>
        <v>0</v>
      </c>
      <c r="J16" s="11">
        <f t="shared" si="2"/>
        <v>0</v>
      </c>
      <c r="K16" s="11">
        <f t="shared" si="2"/>
        <v>0</v>
      </c>
      <c r="L16" s="11">
        <f t="shared" si="2"/>
        <v>0</v>
      </c>
    </row>
    <row r="17" spans="1:12" ht="39.950000000000003" customHeight="1">
      <c r="A17" s="9"/>
      <c r="B17" s="10" t="s">
        <v>165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39.950000000000003" customHeight="1">
      <c r="A18" s="9">
        <v>8111</v>
      </c>
      <c r="B18" s="10" t="s">
        <v>656</v>
      </c>
      <c r="C18" s="9"/>
      <c r="D18" s="11">
        <f>SUM(D20:D21)</f>
        <v>0</v>
      </c>
      <c r="E18" s="11" t="s">
        <v>23</v>
      </c>
      <c r="F18" s="11">
        <f>SUM(F20:F21)</f>
        <v>0</v>
      </c>
      <c r="G18" s="11">
        <f>SUM(G20:G21)</f>
        <v>0</v>
      </c>
      <c r="H18" s="11" t="s">
        <v>23</v>
      </c>
      <c r="I18" s="11">
        <f>SUM(I20:I21)</f>
        <v>0</v>
      </c>
      <c r="J18" s="11">
        <f>SUM(J20:J21)</f>
        <v>0</v>
      </c>
      <c r="K18" s="11" t="s">
        <v>23</v>
      </c>
      <c r="L18" s="11">
        <f>SUM(L20:L21)</f>
        <v>0</v>
      </c>
    </row>
    <row r="19" spans="1:12" ht="39.950000000000003" customHeight="1">
      <c r="A19" s="9"/>
      <c r="B19" s="10" t="s">
        <v>167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39.950000000000003" customHeight="1">
      <c r="A20" s="9">
        <v>8112</v>
      </c>
      <c r="B20" s="10" t="s">
        <v>657</v>
      </c>
      <c r="C20" s="9" t="s">
        <v>658</v>
      </c>
      <c r="D20" s="11">
        <f>SUM(E20,F20)</f>
        <v>0</v>
      </c>
      <c r="E20" s="11" t="s">
        <v>23</v>
      </c>
      <c r="F20" s="11">
        <v>0</v>
      </c>
      <c r="G20" s="11">
        <f>SUM(H20,I20)</f>
        <v>0</v>
      </c>
      <c r="H20" s="11" t="s">
        <v>23</v>
      </c>
      <c r="I20" s="11">
        <v>0</v>
      </c>
      <c r="J20" s="11">
        <f>SUM(K20,L20)</f>
        <v>0</v>
      </c>
      <c r="K20" s="11" t="s">
        <v>23</v>
      </c>
      <c r="L20" s="11">
        <v>0</v>
      </c>
    </row>
    <row r="21" spans="1:12" ht="39.950000000000003" customHeight="1">
      <c r="A21" s="9">
        <v>8113</v>
      </c>
      <c r="B21" s="10" t="s">
        <v>659</v>
      </c>
      <c r="C21" s="9" t="s">
        <v>660</v>
      </c>
      <c r="D21" s="11">
        <f>SUM(E21,F21)</f>
        <v>0</v>
      </c>
      <c r="E21" s="11" t="s">
        <v>23</v>
      </c>
      <c r="F21" s="11">
        <v>0</v>
      </c>
      <c r="G21" s="11">
        <f>SUM(H21,I21)</f>
        <v>0</v>
      </c>
      <c r="H21" s="11" t="s">
        <v>23</v>
      </c>
      <c r="I21" s="11">
        <v>0</v>
      </c>
      <c r="J21" s="11">
        <f>SUM(K21,L21)</f>
        <v>0</v>
      </c>
      <c r="K21" s="11" t="s">
        <v>23</v>
      </c>
      <c r="L21" s="11">
        <v>0</v>
      </c>
    </row>
    <row r="22" spans="1:12" ht="39.950000000000003" customHeight="1">
      <c r="A22" s="9">
        <v>8120</v>
      </c>
      <c r="B22" s="10" t="s">
        <v>661</v>
      </c>
      <c r="C22" s="9"/>
      <c r="D22" s="11">
        <f t="shared" ref="D22:L22" si="3">SUM(D24,D34)</f>
        <v>0</v>
      </c>
      <c r="E22" s="11">
        <f t="shared" si="3"/>
        <v>0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1">
        <f t="shared" si="3"/>
        <v>0</v>
      </c>
      <c r="J22" s="11">
        <f t="shared" si="3"/>
        <v>0</v>
      </c>
      <c r="K22" s="11">
        <f t="shared" si="3"/>
        <v>0</v>
      </c>
      <c r="L22" s="11">
        <f t="shared" si="3"/>
        <v>0</v>
      </c>
    </row>
    <row r="23" spans="1:12" ht="39.950000000000003" customHeight="1">
      <c r="A23" s="9"/>
      <c r="B23" s="10" t="s">
        <v>165</v>
      </c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39.950000000000003" customHeight="1">
      <c r="A24" s="9">
        <v>8121</v>
      </c>
      <c r="B24" s="10" t="s">
        <v>662</v>
      </c>
      <c r="C24" s="9"/>
      <c r="D24" s="11">
        <f>SUM(D26,D30)</f>
        <v>0</v>
      </c>
      <c r="E24" s="11" t="s">
        <v>23</v>
      </c>
      <c r="F24" s="11">
        <f>SUM(F26,F30)</f>
        <v>0</v>
      </c>
      <c r="G24" s="11">
        <f>SUM(G26,G30)</f>
        <v>0</v>
      </c>
      <c r="H24" s="11" t="s">
        <v>23</v>
      </c>
      <c r="I24" s="11">
        <f>SUM(I26,I30)</f>
        <v>0</v>
      </c>
      <c r="J24" s="11">
        <f>SUM(J26,J30)</f>
        <v>0</v>
      </c>
      <c r="K24" s="11" t="s">
        <v>23</v>
      </c>
      <c r="L24" s="11">
        <f>SUM(L26,L30)</f>
        <v>0</v>
      </c>
    </row>
    <row r="25" spans="1:12" ht="39.950000000000003" customHeight="1">
      <c r="A25" s="9"/>
      <c r="B25" s="10" t="s">
        <v>167</v>
      </c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ht="39.950000000000003" customHeight="1">
      <c r="A26" s="9">
        <v>8122</v>
      </c>
      <c r="B26" s="10" t="s">
        <v>663</v>
      </c>
      <c r="C26" s="9" t="s">
        <v>664</v>
      </c>
      <c r="D26" s="11">
        <f>SUM(D28:D29)</f>
        <v>0</v>
      </c>
      <c r="E26" s="11" t="s">
        <v>23</v>
      </c>
      <c r="F26" s="11">
        <f>SUM(F28:F29)</f>
        <v>0</v>
      </c>
      <c r="G26" s="11">
        <f>SUM(G28:G29)</f>
        <v>0</v>
      </c>
      <c r="H26" s="11" t="s">
        <v>23</v>
      </c>
      <c r="I26" s="11">
        <f>SUM(I28:I29)</f>
        <v>0</v>
      </c>
      <c r="J26" s="11">
        <f>SUM(J28:J29)</f>
        <v>0</v>
      </c>
      <c r="K26" s="11" t="s">
        <v>23</v>
      </c>
      <c r="L26" s="11">
        <f>SUM(L28:L29)</f>
        <v>0</v>
      </c>
    </row>
    <row r="27" spans="1:12" ht="39.950000000000003" customHeight="1">
      <c r="A27" s="9"/>
      <c r="B27" s="10" t="s">
        <v>167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39.950000000000003" customHeight="1">
      <c r="A28" s="9">
        <v>8123</v>
      </c>
      <c r="B28" s="10" t="s">
        <v>665</v>
      </c>
      <c r="C28" s="9"/>
      <c r="D28" s="11">
        <f>SUM(E28,F28)</f>
        <v>0</v>
      </c>
      <c r="E28" s="11" t="s">
        <v>23</v>
      </c>
      <c r="F28" s="11">
        <v>0</v>
      </c>
      <c r="G28" s="11">
        <f>SUM(H28,I28)</f>
        <v>0</v>
      </c>
      <c r="H28" s="11" t="s">
        <v>23</v>
      </c>
      <c r="I28" s="11">
        <v>0</v>
      </c>
      <c r="J28" s="11">
        <f>SUM(K28,L28)</f>
        <v>0</v>
      </c>
      <c r="K28" s="11" t="s">
        <v>23</v>
      </c>
      <c r="L28" s="11">
        <v>0</v>
      </c>
    </row>
    <row r="29" spans="1:12" ht="39.950000000000003" customHeight="1">
      <c r="A29" s="9">
        <v>8124</v>
      </c>
      <c r="B29" s="10" t="s">
        <v>666</v>
      </c>
      <c r="C29" s="9"/>
      <c r="D29" s="11">
        <f>SUM(E29,F29)</f>
        <v>0</v>
      </c>
      <c r="E29" s="11" t="s">
        <v>23</v>
      </c>
      <c r="F29" s="11">
        <v>0</v>
      </c>
      <c r="G29" s="11">
        <f>SUM(H29,I29)</f>
        <v>0</v>
      </c>
      <c r="H29" s="11" t="s">
        <v>23</v>
      </c>
      <c r="I29" s="11">
        <v>0</v>
      </c>
      <c r="J29" s="11">
        <f>SUM(K29,L29)</f>
        <v>0</v>
      </c>
      <c r="K29" s="11" t="s">
        <v>23</v>
      </c>
      <c r="L29" s="11">
        <v>0</v>
      </c>
    </row>
    <row r="30" spans="1:12" ht="39.950000000000003" customHeight="1">
      <c r="A30" s="9">
        <v>8130</v>
      </c>
      <c r="B30" s="10" t="s">
        <v>667</v>
      </c>
      <c r="C30" s="9" t="s">
        <v>668</v>
      </c>
      <c r="D30" s="11">
        <f>SUM(D32:D33)</f>
        <v>0</v>
      </c>
      <c r="E30" s="11" t="s">
        <v>23</v>
      </c>
      <c r="F30" s="11">
        <f>SUM(F32:F33)</f>
        <v>0</v>
      </c>
      <c r="G30" s="11">
        <f>SUM(G32:G33)</f>
        <v>0</v>
      </c>
      <c r="H30" s="11" t="s">
        <v>23</v>
      </c>
      <c r="I30" s="11">
        <f>SUM(I32:I33)</f>
        <v>0</v>
      </c>
      <c r="J30" s="11">
        <f>SUM(J32:J33)</f>
        <v>0</v>
      </c>
      <c r="K30" s="11" t="s">
        <v>23</v>
      </c>
      <c r="L30" s="11">
        <f>SUM(L32:L33)</f>
        <v>0</v>
      </c>
    </row>
    <row r="31" spans="1:12" ht="39.950000000000003" customHeight="1">
      <c r="A31" s="9"/>
      <c r="B31" s="10" t="s">
        <v>167</v>
      </c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ht="39.950000000000003" customHeight="1">
      <c r="A32" s="9">
        <v>8131</v>
      </c>
      <c r="B32" s="10" t="s">
        <v>669</v>
      </c>
      <c r="C32" s="9"/>
      <c r="D32" s="11">
        <f>SUM(E32,F32)</f>
        <v>0</v>
      </c>
      <c r="E32" s="11" t="s">
        <v>23</v>
      </c>
      <c r="F32" s="11">
        <v>0</v>
      </c>
      <c r="G32" s="11">
        <f>SUM(H32,I32)</f>
        <v>0</v>
      </c>
      <c r="H32" s="11" t="s">
        <v>23</v>
      </c>
      <c r="I32" s="11">
        <v>0</v>
      </c>
      <c r="J32" s="11">
        <f>SUM(K32,L32)</f>
        <v>0</v>
      </c>
      <c r="K32" s="11" t="s">
        <v>23</v>
      </c>
      <c r="L32" s="11">
        <v>0</v>
      </c>
    </row>
    <row r="33" spans="1:12" ht="39.950000000000003" customHeight="1">
      <c r="A33" s="9">
        <v>8132</v>
      </c>
      <c r="B33" s="10" t="s">
        <v>670</v>
      </c>
      <c r="C33" s="9"/>
      <c r="D33" s="11">
        <f>SUM(E33,F33)</f>
        <v>0</v>
      </c>
      <c r="E33" s="11" t="s">
        <v>23</v>
      </c>
      <c r="F33" s="11">
        <v>0</v>
      </c>
      <c r="G33" s="11">
        <f>SUM(H33,I33)</f>
        <v>0</v>
      </c>
      <c r="H33" s="11" t="s">
        <v>23</v>
      </c>
      <c r="I33" s="11">
        <v>0</v>
      </c>
      <c r="J33" s="11">
        <f>SUM(K33,L33)</f>
        <v>0</v>
      </c>
      <c r="K33" s="11" t="s">
        <v>23</v>
      </c>
      <c r="L33" s="11">
        <v>0</v>
      </c>
    </row>
    <row r="34" spans="1:12" ht="39.950000000000003" customHeight="1">
      <c r="A34" s="9">
        <v>8140</v>
      </c>
      <c r="B34" s="10" t="s">
        <v>671</v>
      </c>
      <c r="C34" s="9"/>
      <c r="D34" s="11">
        <f t="shared" ref="D34:L34" si="4">SUM(D36,D40)</f>
        <v>0</v>
      </c>
      <c r="E34" s="11">
        <f t="shared" si="4"/>
        <v>0</v>
      </c>
      <c r="F34" s="11">
        <f t="shared" si="4"/>
        <v>0</v>
      </c>
      <c r="G34" s="11">
        <f t="shared" si="4"/>
        <v>0</v>
      </c>
      <c r="H34" s="11">
        <f t="shared" si="4"/>
        <v>0</v>
      </c>
      <c r="I34" s="11">
        <f t="shared" si="4"/>
        <v>0</v>
      </c>
      <c r="J34" s="11">
        <f t="shared" si="4"/>
        <v>0</v>
      </c>
      <c r="K34" s="11">
        <f t="shared" si="4"/>
        <v>0</v>
      </c>
      <c r="L34" s="11">
        <f t="shared" si="4"/>
        <v>0</v>
      </c>
    </row>
    <row r="35" spans="1:12" ht="39.950000000000003" customHeight="1">
      <c r="A35" s="9"/>
      <c r="B35" s="10" t="s">
        <v>167</v>
      </c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ht="39.950000000000003" customHeight="1">
      <c r="A36" s="9">
        <v>8141</v>
      </c>
      <c r="B36" s="10" t="s">
        <v>672</v>
      </c>
      <c r="C36" s="9" t="s">
        <v>664</v>
      </c>
      <c r="D36" s="11">
        <f t="shared" ref="D36:L36" si="5">SUM(D38:D39)</f>
        <v>0</v>
      </c>
      <c r="E36" s="11">
        <f t="shared" si="5"/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  <c r="K36" s="11">
        <f t="shared" si="5"/>
        <v>0</v>
      </c>
      <c r="L36" s="11">
        <f t="shared" si="5"/>
        <v>0</v>
      </c>
    </row>
    <row r="37" spans="1:12" ht="39.950000000000003" customHeight="1">
      <c r="A37" s="9"/>
      <c r="B37" s="10" t="s">
        <v>167</v>
      </c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ht="39.950000000000003" customHeight="1">
      <c r="A38" s="9">
        <v>8142</v>
      </c>
      <c r="B38" s="10" t="s">
        <v>673</v>
      </c>
      <c r="C38" s="9"/>
      <c r="D38" s="11">
        <f>SUM(E38,F38)</f>
        <v>0</v>
      </c>
      <c r="E38" s="11">
        <v>0</v>
      </c>
      <c r="F38" s="11" t="s">
        <v>23</v>
      </c>
      <c r="G38" s="11">
        <f>SUM(H38,I38)</f>
        <v>0</v>
      </c>
      <c r="H38" s="11">
        <v>0</v>
      </c>
      <c r="I38" s="11" t="s">
        <v>23</v>
      </c>
      <c r="J38" s="11">
        <f>SUM(K38,L38)</f>
        <v>0</v>
      </c>
      <c r="K38" s="11">
        <v>0</v>
      </c>
      <c r="L38" s="11" t="s">
        <v>23</v>
      </c>
    </row>
    <row r="39" spans="1:12" ht="39.950000000000003" customHeight="1">
      <c r="A39" s="9">
        <v>8143</v>
      </c>
      <c r="B39" s="10" t="s">
        <v>674</v>
      </c>
      <c r="C39" s="9"/>
      <c r="D39" s="11">
        <f>SUM(E39,F39)</f>
        <v>0</v>
      </c>
      <c r="E39" s="11">
        <v>0</v>
      </c>
      <c r="F39" s="11" t="s">
        <v>23</v>
      </c>
      <c r="G39" s="11">
        <f>SUM(H39,I39)</f>
        <v>0</v>
      </c>
      <c r="H39" s="11">
        <v>0</v>
      </c>
      <c r="I39" s="11" t="s">
        <v>23</v>
      </c>
      <c r="J39" s="11">
        <f>SUM(K39,L39)</f>
        <v>0</v>
      </c>
      <c r="K39" s="11">
        <v>0</v>
      </c>
      <c r="L39" s="11" t="s">
        <v>23</v>
      </c>
    </row>
    <row r="40" spans="1:12" ht="39.950000000000003" customHeight="1">
      <c r="A40" s="9">
        <v>8150</v>
      </c>
      <c r="B40" s="10" t="s">
        <v>675</v>
      </c>
      <c r="C40" s="9" t="s">
        <v>668</v>
      </c>
      <c r="D40" s="11">
        <f t="shared" ref="D40:L40" si="6">SUM(D42:D43)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</row>
    <row r="41" spans="1:12" ht="39.950000000000003" customHeight="1">
      <c r="A41" s="9"/>
      <c r="B41" s="10" t="s">
        <v>167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39.950000000000003" customHeight="1">
      <c r="A42" s="9">
        <v>8151</v>
      </c>
      <c r="B42" s="10" t="s">
        <v>669</v>
      </c>
      <c r="C42" s="9"/>
      <c r="D42" s="11">
        <f>SUM(E42,F42)</f>
        <v>0</v>
      </c>
      <c r="E42" s="11">
        <v>0</v>
      </c>
      <c r="F42" s="11" t="s">
        <v>23</v>
      </c>
      <c r="G42" s="11">
        <f>SUM(H42,I42)</f>
        <v>0</v>
      </c>
      <c r="H42" s="11">
        <v>0</v>
      </c>
      <c r="I42" s="11" t="s">
        <v>23</v>
      </c>
      <c r="J42" s="11">
        <f>SUM(K42,L42)</f>
        <v>0</v>
      </c>
      <c r="K42" s="11">
        <v>0</v>
      </c>
      <c r="L42" s="11" t="s">
        <v>23</v>
      </c>
    </row>
    <row r="43" spans="1:12" ht="39.950000000000003" customHeight="1">
      <c r="A43" s="9">
        <v>8152</v>
      </c>
      <c r="B43" s="10" t="s">
        <v>676</v>
      </c>
      <c r="C43" s="9"/>
      <c r="D43" s="11">
        <f>SUM(E43,F43)</f>
        <v>0</v>
      </c>
      <c r="E43" s="11">
        <v>0</v>
      </c>
      <c r="F43" s="11" t="s">
        <v>23</v>
      </c>
      <c r="G43" s="11">
        <f>SUM(H43,I43)</f>
        <v>0</v>
      </c>
      <c r="H43" s="11">
        <v>0</v>
      </c>
      <c r="I43" s="11" t="s">
        <v>23</v>
      </c>
      <c r="J43" s="11">
        <f>SUM(K43,L43)</f>
        <v>0</v>
      </c>
      <c r="K43" s="11">
        <v>0</v>
      </c>
      <c r="L43" s="11" t="s">
        <v>23</v>
      </c>
    </row>
    <row r="44" spans="1:12" ht="39.950000000000003" customHeight="1">
      <c r="A44" s="9">
        <v>8160</v>
      </c>
      <c r="B44" s="10" t="s">
        <v>677</v>
      </c>
      <c r="C44" s="9"/>
      <c r="D44" s="11">
        <f t="shared" ref="D44:L44" si="7">SUM(D46,D51,D55,D70,D71,D72)</f>
        <v>0</v>
      </c>
      <c r="E44" s="11">
        <f t="shared" si="7"/>
        <v>0</v>
      </c>
      <c r="F44" s="11">
        <f t="shared" si="7"/>
        <v>0</v>
      </c>
      <c r="G44" s="11">
        <f t="shared" si="7"/>
        <v>571759485.79999995</v>
      </c>
      <c r="H44" s="11">
        <f t="shared" si="7"/>
        <v>64980443</v>
      </c>
      <c r="I44" s="11">
        <f t="shared" si="7"/>
        <v>506779042.80000001</v>
      </c>
      <c r="J44" s="11">
        <f t="shared" si="7"/>
        <v>-932070547.20000005</v>
      </c>
      <c r="K44" s="11">
        <f t="shared" si="7"/>
        <v>-539875350.5</v>
      </c>
      <c r="L44" s="11">
        <f t="shared" si="7"/>
        <v>-392195196.69999999</v>
      </c>
    </row>
    <row r="45" spans="1:12" ht="39.950000000000003" customHeight="1">
      <c r="A45" s="9"/>
      <c r="B45" s="10" t="s">
        <v>165</v>
      </c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ht="39.950000000000003" customHeight="1">
      <c r="A46" s="9">
        <v>8161</v>
      </c>
      <c r="B46" s="10" t="s">
        <v>678</v>
      </c>
      <c r="C46" s="9"/>
      <c r="D46" s="11">
        <f>SUM(D48:D50)</f>
        <v>0</v>
      </c>
      <c r="E46" s="11" t="s">
        <v>23</v>
      </c>
      <c r="F46" s="11">
        <f>SUM(F48:F50)</f>
        <v>0</v>
      </c>
      <c r="G46" s="11">
        <f>SUM(G48:G50)</f>
        <v>0</v>
      </c>
      <c r="H46" s="11" t="s">
        <v>23</v>
      </c>
      <c r="I46" s="11">
        <f>SUM(I49:I50)</f>
        <v>0</v>
      </c>
      <c r="J46" s="11">
        <f>SUM(J48:J50)</f>
        <v>0</v>
      </c>
      <c r="K46" s="11" t="s">
        <v>23</v>
      </c>
      <c r="L46" s="11">
        <f>SUM(L49:L50)</f>
        <v>0</v>
      </c>
    </row>
    <row r="47" spans="1:12" ht="39.950000000000003" customHeight="1">
      <c r="A47" s="9"/>
      <c r="B47" s="10" t="s">
        <v>167</v>
      </c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ht="39.950000000000003" customHeight="1">
      <c r="A48" s="9">
        <v>8162</v>
      </c>
      <c r="B48" s="10" t="s">
        <v>679</v>
      </c>
      <c r="C48" s="9" t="s">
        <v>680</v>
      </c>
      <c r="D48" s="11">
        <f>SUM(E48,F48)</f>
        <v>0</v>
      </c>
      <c r="E48" s="11" t="s">
        <v>23</v>
      </c>
      <c r="F48" s="11"/>
      <c r="G48" s="11">
        <f>SUM(H48,I48)</f>
        <v>0</v>
      </c>
      <c r="H48" s="11" t="s">
        <v>23</v>
      </c>
      <c r="I48" s="11"/>
      <c r="J48" s="11">
        <f>SUM(K48,L48)</f>
        <v>0</v>
      </c>
      <c r="K48" s="11" t="s">
        <v>23</v>
      </c>
      <c r="L48" s="11"/>
    </row>
    <row r="49" spans="1:12" ht="39.950000000000003" customHeight="1">
      <c r="A49" s="9">
        <v>8163</v>
      </c>
      <c r="B49" s="10" t="s">
        <v>681</v>
      </c>
      <c r="C49" s="9" t="s">
        <v>680</v>
      </c>
      <c r="D49" s="11">
        <f>SUM(E49,F49)</f>
        <v>0</v>
      </c>
      <c r="E49" s="11" t="s">
        <v>23</v>
      </c>
      <c r="F49" s="11">
        <v>0</v>
      </c>
      <c r="G49" s="11">
        <f>SUM(H49,I49)</f>
        <v>0</v>
      </c>
      <c r="H49" s="11" t="s">
        <v>23</v>
      </c>
      <c r="I49" s="11">
        <v>0</v>
      </c>
      <c r="J49" s="11">
        <f>SUM(K49,L49)</f>
        <v>0</v>
      </c>
      <c r="K49" s="11" t="s">
        <v>23</v>
      </c>
      <c r="L49" s="11">
        <v>0</v>
      </c>
    </row>
    <row r="50" spans="1:12" ht="39.950000000000003" customHeight="1">
      <c r="A50" s="9">
        <v>8164</v>
      </c>
      <c r="B50" s="10" t="s">
        <v>682</v>
      </c>
      <c r="C50" s="9" t="s">
        <v>683</v>
      </c>
      <c r="D50" s="11">
        <f>SUM(E50,F50)</f>
        <v>0</v>
      </c>
      <c r="E50" s="11" t="s">
        <v>23</v>
      </c>
      <c r="F50" s="11">
        <v>0</v>
      </c>
      <c r="G50" s="11">
        <f>SUM(H50,I50)</f>
        <v>0</v>
      </c>
      <c r="H50" s="11" t="s">
        <v>23</v>
      </c>
      <c r="I50" s="11">
        <v>0</v>
      </c>
      <c r="J50" s="11">
        <f>SUM(K50,L50)</f>
        <v>0</v>
      </c>
      <c r="K50" s="11" t="s">
        <v>23</v>
      </c>
      <c r="L50" s="11">
        <v>0</v>
      </c>
    </row>
    <row r="51" spans="1:12" ht="39.950000000000003" customHeight="1">
      <c r="A51" s="9">
        <v>8170</v>
      </c>
      <c r="B51" s="10" t="s">
        <v>684</v>
      </c>
      <c r="C51" s="9"/>
      <c r="D51" s="11">
        <f t="shared" ref="D51:L51" si="8">SUM(D53:D54)</f>
        <v>0</v>
      </c>
      <c r="E51" s="11">
        <f t="shared" si="8"/>
        <v>0</v>
      </c>
      <c r="F51" s="11">
        <f t="shared" si="8"/>
        <v>0</v>
      </c>
      <c r="G51" s="11">
        <f t="shared" si="8"/>
        <v>0</v>
      </c>
      <c r="H51" s="11">
        <f t="shared" si="8"/>
        <v>0</v>
      </c>
      <c r="I51" s="11">
        <f t="shared" si="8"/>
        <v>0</v>
      </c>
      <c r="J51" s="11">
        <f t="shared" si="8"/>
        <v>0</v>
      </c>
      <c r="K51" s="11">
        <f t="shared" si="8"/>
        <v>0</v>
      </c>
      <c r="L51" s="11">
        <f t="shared" si="8"/>
        <v>0</v>
      </c>
    </row>
    <row r="52" spans="1:12" ht="39.950000000000003" customHeight="1">
      <c r="A52" s="9"/>
      <c r="B52" s="10" t="s">
        <v>167</v>
      </c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ht="39.950000000000003" customHeight="1">
      <c r="A53" s="9">
        <v>8171</v>
      </c>
      <c r="B53" s="10" t="s">
        <v>685</v>
      </c>
      <c r="C53" s="9" t="s">
        <v>686</v>
      </c>
      <c r="D53" s="11">
        <f>SUM(E53,F53)</f>
        <v>0</v>
      </c>
      <c r="E53" s="11">
        <v>0</v>
      </c>
      <c r="F53" s="11"/>
      <c r="G53" s="11">
        <f>SUM(H53,I53)</f>
        <v>0</v>
      </c>
      <c r="H53" s="11">
        <v>0</v>
      </c>
      <c r="I53" s="11"/>
      <c r="J53" s="11">
        <f>SUM(K53,L53)</f>
        <v>0</v>
      </c>
      <c r="K53" s="11">
        <v>0</v>
      </c>
      <c r="L53" s="11"/>
    </row>
    <row r="54" spans="1:12" ht="39.950000000000003" customHeight="1">
      <c r="A54" s="9">
        <v>8172</v>
      </c>
      <c r="B54" s="10" t="s">
        <v>687</v>
      </c>
      <c r="C54" s="9" t="s">
        <v>688</v>
      </c>
      <c r="D54" s="11">
        <f>SUM(E54,F54)</f>
        <v>0</v>
      </c>
      <c r="E54" s="11">
        <v>0</v>
      </c>
      <c r="F54" s="11"/>
      <c r="G54" s="11">
        <f>SUM(H54,I54)</f>
        <v>0</v>
      </c>
      <c r="H54" s="11">
        <v>0</v>
      </c>
      <c r="I54" s="11"/>
      <c r="J54" s="11">
        <f>SUM(K54,L54)</f>
        <v>0</v>
      </c>
      <c r="K54" s="11">
        <v>0</v>
      </c>
      <c r="L54" s="11"/>
    </row>
    <row r="55" spans="1:12" ht="39.950000000000003" customHeight="1">
      <c r="A55" s="9">
        <v>8190</v>
      </c>
      <c r="B55" s="10" t="s">
        <v>689</v>
      </c>
      <c r="C55" s="9"/>
      <c r="D55" s="11">
        <f>D57+D63-D60</f>
        <v>0</v>
      </c>
      <c r="E55" s="11">
        <f>E57+E63-E60</f>
        <v>0</v>
      </c>
      <c r="F55" s="11">
        <f>F63</f>
        <v>0</v>
      </c>
      <c r="G55" s="11">
        <f>G57+G63-G60</f>
        <v>571759485.79999995</v>
      </c>
      <c r="H55" s="11">
        <f>H57+H63-H60</f>
        <v>64980443</v>
      </c>
      <c r="I55" s="11">
        <f>I63</f>
        <v>506779042.80000001</v>
      </c>
      <c r="J55" s="11">
        <f>J57+J63-J60</f>
        <v>572701107.79999995</v>
      </c>
      <c r="K55" s="11">
        <f>K57+K63-K60</f>
        <v>64980443</v>
      </c>
      <c r="L55" s="11">
        <f>L63</f>
        <v>507720664.80000001</v>
      </c>
    </row>
    <row r="56" spans="1:12" ht="39.950000000000003" customHeight="1">
      <c r="A56" s="9"/>
      <c r="B56" s="10" t="s">
        <v>165</v>
      </c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39.950000000000003" customHeight="1">
      <c r="A57" s="9">
        <v>8191</v>
      </c>
      <c r="B57" s="10" t="s">
        <v>690</v>
      </c>
      <c r="C57" s="9" t="s">
        <v>691</v>
      </c>
      <c r="D57" s="11">
        <f>SUM(D61,D62)</f>
        <v>0</v>
      </c>
      <c r="E57" s="11">
        <f>SUM(E61,E62)</f>
        <v>0</v>
      </c>
      <c r="F57" s="11" t="s">
        <v>23</v>
      </c>
      <c r="G57" s="11">
        <f>SUM(G61,G62)</f>
        <v>467080023.30000001</v>
      </c>
      <c r="H57" s="11">
        <f>SUM(H61,H62)</f>
        <v>467080023.30000001</v>
      </c>
      <c r="I57" s="11" t="s">
        <v>23</v>
      </c>
      <c r="J57" s="11">
        <f>SUM(J61,J62)</f>
        <v>467080023.30000001</v>
      </c>
      <c r="K57" s="11">
        <f>SUM(K61,K62)</f>
        <v>467080023.30000001</v>
      </c>
      <c r="L57" s="11" t="s">
        <v>23</v>
      </c>
    </row>
    <row r="58" spans="1:12" ht="39.950000000000003" customHeight="1">
      <c r="A58" s="9"/>
      <c r="B58" s="10" t="s">
        <v>167</v>
      </c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 ht="39.950000000000003" customHeight="1">
      <c r="A59" s="9">
        <v>8192</v>
      </c>
      <c r="B59" s="10" t="s">
        <v>692</v>
      </c>
      <c r="C59" s="9"/>
      <c r="D59" s="11">
        <f>SUM(E59,F59)</f>
        <v>0</v>
      </c>
      <c r="E59" s="11">
        <v>0</v>
      </c>
      <c r="F59" s="11" t="s">
        <v>23</v>
      </c>
      <c r="G59" s="11">
        <f>SUM(H59,I59)</f>
        <v>64980443</v>
      </c>
      <c r="H59" s="11">
        <v>64980443</v>
      </c>
      <c r="I59" s="11" t="s">
        <v>23</v>
      </c>
      <c r="J59" s="11">
        <f>SUM(K59,L59)</f>
        <v>64980443</v>
      </c>
      <c r="K59" s="11">
        <v>64980443</v>
      </c>
      <c r="L59" s="11" t="s">
        <v>23</v>
      </c>
    </row>
    <row r="60" spans="1:12" ht="39.950000000000003" customHeight="1">
      <c r="A60" s="9">
        <v>8193</v>
      </c>
      <c r="B60" s="10" t="s">
        <v>693</v>
      </c>
      <c r="C60" s="9"/>
      <c r="D60" s="11">
        <f>D57-D59</f>
        <v>0</v>
      </c>
      <c r="E60" s="11">
        <f>E57-E59</f>
        <v>0</v>
      </c>
      <c r="F60" s="11" t="s">
        <v>23</v>
      </c>
      <c r="G60" s="11">
        <f>G57-G59</f>
        <v>402099580.30000001</v>
      </c>
      <c r="H60" s="11">
        <f>H57-H59</f>
        <v>402099580.30000001</v>
      </c>
      <c r="I60" s="11" t="s">
        <v>23</v>
      </c>
      <c r="J60" s="11">
        <f>J57-J59</f>
        <v>402099580.30000001</v>
      </c>
      <c r="K60" s="11">
        <f>K57-K59</f>
        <v>402099580.30000001</v>
      </c>
      <c r="L60" s="11" t="s">
        <v>23</v>
      </c>
    </row>
    <row r="61" spans="1:12" ht="39.950000000000003" customHeight="1">
      <c r="A61" s="9">
        <v>8194</v>
      </c>
      <c r="B61" s="10" t="s">
        <v>694</v>
      </c>
      <c r="C61" s="9" t="s">
        <v>695</v>
      </c>
      <c r="D61" s="11">
        <f>SUM(E61,F61)</f>
        <v>0</v>
      </c>
      <c r="E61" s="11">
        <v>0</v>
      </c>
      <c r="F61" s="11" t="s">
        <v>23</v>
      </c>
      <c r="G61" s="11">
        <f>SUM(H61,I61)</f>
        <v>467080023.30000001</v>
      </c>
      <c r="H61" s="11">
        <v>467080023.30000001</v>
      </c>
      <c r="I61" s="11" t="s">
        <v>23</v>
      </c>
      <c r="J61" s="11">
        <f>SUM(K61,L61)</f>
        <v>467080023.30000001</v>
      </c>
      <c r="K61" s="11">
        <v>467080023.30000001</v>
      </c>
      <c r="L61" s="11" t="s">
        <v>23</v>
      </c>
    </row>
    <row r="62" spans="1:12" ht="39.950000000000003" customHeight="1">
      <c r="A62" s="9">
        <v>8195</v>
      </c>
      <c r="B62" s="10" t="s">
        <v>696</v>
      </c>
      <c r="C62" s="9" t="s">
        <v>697</v>
      </c>
      <c r="D62" s="11">
        <f>SUM(E62,F62)</f>
        <v>0</v>
      </c>
      <c r="E62" s="11">
        <v>0</v>
      </c>
      <c r="F62" s="11" t="s">
        <v>23</v>
      </c>
      <c r="G62" s="11">
        <f>SUM(H62,I62)</f>
        <v>0</v>
      </c>
      <c r="H62" s="11">
        <v>0</v>
      </c>
      <c r="I62" s="11" t="s">
        <v>23</v>
      </c>
      <c r="J62" s="11">
        <f>SUM(K62,L62)</f>
        <v>0</v>
      </c>
      <c r="K62" s="11">
        <v>0</v>
      </c>
      <c r="L62" s="11" t="s">
        <v>23</v>
      </c>
    </row>
    <row r="63" spans="1:12" ht="39.950000000000003" customHeight="1">
      <c r="A63" s="9">
        <v>8196</v>
      </c>
      <c r="B63" s="10" t="s">
        <v>698</v>
      </c>
      <c r="C63" s="9" t="s">
        <v>699</v>
      </c>
      <c r="D63" s="11">
        <f t="shared" ref="D63:L63" si="9">SUM(D65,D69)</f>
        <v>0</v>
      </c>
      <c r="E63" s="11">
        <f t="shared" si="9"/>
        <v>0</v>
      </c>
      <c r="F63" s="11">
        <f t="shared" si="9"/>
        <v>0</v>
      </c>
      <c r="G63" s="11">
        <f t="shared" si="9"/>
        <v>506779042.80000001</v>
      </c>
      <c r="H63" s="11">
        <f t="shared" si="9"/>
        <v>0</v>
      </c>
      <c r="I63" s="11">
        <f t="shared" si="9"/>
        <v>506779042.80000001</v>
      </c>
      <c r="J63" s="11">
        <f t="shared" si="9"/>
        <v>507720664.80000001</v>
      </c>
      <c r="K63" s="11">
        <f t="shared" si="9"/>
        <v>0</v>
      </c>
      <c r="L63" s="11">
        <f t="shared" si="9"/>
        <v>507720664.80000001</v>
      </c>
    </row>
    <row r="64" spans="1:12" ht="39.950000000000003" customHeight="1">
      <c r="A64" s="9"/>
      <c r="B64" s="10" t="s">
        <v>167</v>
      </c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 ht="39.950000000000003" customHeight="1">
      <c r="A65" s="9">
        <v>8197</v>
      </c>
      <c r="B65" s="10" t="s">
        <v>700</v>
      </c>
      <c r="C65" s="9"/>
      <c r="D65" s="11">
        <f>SUM(D67,D68)</f>
        <v>0</v>
      </c>
      <c r="E65" s="11" t="s">
        <v>23</v>
      </c>
      <c r="F65" s="11">
        <f>SUM(F67,F68)</f>
        <v>0</v>
      </c>
      <c r="G65" s="11">
        <f>SUM(G67,G68)</f>
        <v>104679462.5</v>
      </c>
      <c r="H65" s="11" t="s">
        <v>23</v>
      </c>
      <c r="I65" s="11">
        <f>SUM(I67,I68)</f>
        <v>104679462.5</v>
      </c>
      <c r="J65" s="11">
        <f>SUM(J67,J68)</f>
        <v>105621084.5</v>
      </c>
      <c r="K65" s="11" t="s">
        <v>23</v>
      </c>
      <c r="L65" s="11">
        <f>SUM(L67,L68)</f>
        <v>105621084.5</v>
      </c>
    </row>
    <row r="66" spans="1:12" ht="39.950000000000003" customHeight="1">
      <c r="A66" s="9"/>
      <c r="B66" s="10" t="s">
        <v>165</v>
      </c>
      <c r="C66" s="9"/>
      <c r="D66" s="9"/>
      <c r="E66" s="9"/>
      <c r="F66" s="9"/>
      <c r="G66" s="9"/>
      <c r="H66" s="9"/>
      <c r="I66" s="9"/>
      <c r="J66" s="9"/>
      <c r="K66" s="9"/>
      <c r="L66" s="9"/>
    </row>
    <row r="67" spans="1:12" ht="39.950000000000003" customHeight="1">
      <c r="A67" s="9">
        <v>8198</v>
      </c>
      <c r="B67" s="10" t="s">
        <v>701</v>
      </c>
      <c r="C67" s="9" t="s">
        <v>702</v>
      </c>
      <c r="D67" s="11">
        <f>SUM(E67,F67)</f>
        <v>0</v>
      </c>
      <c r="E67" s="11" t="s">
        <v>23</v>
      </c>
      <c r="F67" s="11">
        <v>0</v>
      </c>
      <c r="G67" s="11">
        <f>SUM(H67,I67)</f>
        <v>104679462.5</v>
      </c>
      <c r="H67" s="11" t="s">
        <v>23</v>
      </c>
      <c r="I67" s="11">
        <v>104679462.5</v>
      </c>
      <c r="J67" s="11">
        <f t="shared" ref="J67:J73" si="10">SUM(K67,L67)</f>
        <v>105621084.5</v>
      </c>
      <c r="K67" s="11" t="s">
        <v>23</v>
      </c>
      <c r="L67" s="11">
        <v>105621084.5</v>
      </c>
    </row>
    <row r="68" spans="1:12" ht="39.950000000000003" customHeight="1">
      <c r="A68" s="9">
        <v>8199</v>
      </c>
      <c r="B68" s="10" t="s">
        <v>703</v>
      </c>
      <c r="C68" s="9" t="s">
        <v>704</v>
      </c>
      <c r="D68" s="11">
        <f>SUM(E68,F68)</f>
        <v>0</v>
      </c>
      <c r="E68" s="11" t="s">
        <v>23</v>
      </c>
      <c r="F68" s="11">
        <v>0</v>
      </c>
      <c r="G68" s="11">
        <f>SUM(H68,I68)</f>
        <v>0</v>
      </c>
      <c r="H68" s="11" t="s">
        <v>23</v>
      </c>
      <c r="I68" s="11">
        <v>0</v>
      </c>
      <c r="J68" s="11">
        <f t="shared" si="10"/>
        <v>0</v>
      </c>
      <c r="K68" s="11" t="s">
        <v>23</v>
      </c>
      <c r="L68" s="11">
        <v>0</v>
      </c>
    </row>
    <row r="69" spans="1:12" ht="39.950000000000003" customHeight="1">
      <c r="A69" s="9">
        <v>8200</v>
      </c>
      <c r="B69" s="10" t="s">
        <v>705</v>
      </c>
      <c r="C69" s="9"/>
      <c r="D69" s="11">
        <f>SUM(E69,F69)</f>
        <v>0</v>
      </c>
      <c r="E69" s="11" t="s">
        <v>23</v>
      </c>
      <c r="F69" s="11">
        <f>E57-E59</f>
        <v>0</v>
      </c>
      <c r="G69" s="11">
        <f>SUM(H69,I69)</f>
        <v>402099580.30000001</v>
      </c>
      <c r="H69" s="11" t="s">
        <v>23</v>
      </c>
      <c r="I69" s="11">
        <f>H57-H59</f>
        <v>402099580.30000001</v>
      </c>
      <c r="J69" s="11">
        <f t="shared" si="10"/>
        <v>402099580.30000001</v>
      </c>
      <c r="K69" s="11" t="s">
        <v>23</v>
      </c>
      <c r="L69" s="11">
        <f>K57-K59</f>
        <v>402099580.30000001</v>
      </c>
    </row>
    <row r="70" spans="1:12" ht="39.950000000000003" customHeight="1">
      <c r="A70" s="9">
        <v>8201</v>
      </c>
      <c r="B70" s="10" t="s">
        <v>706</v>
      </c>
      <c r="C70" s="9"/>
      <c r="D70" s="9" t="s">
        <v>23</v>
      </c>
      <c r="E70" s="9" t="s">
        <v>23</v>
      </c>
      <c r="F70" s="9" t="s">
        <v>23</v>
      </c>
      <c r="G70" s="9" t="s">
        <v>23</v>
      </c>
      <c r="H70" s="9" t="s">
        <v>23</v>
      </c>
      <c r="I70" s="9" t="s">
        <v>23</v>
      </c>
      <c r="J70" s="11">
        <f t="shared" si="10"/>
        <v>0</v>
      </c>
      <c r="K70" s="11">
        <v>0</v>
      </c>
      <c r="L70" s="11">
        <v>0</v>
      </c>
    </row>
    <row r="71" spans="1:12" ht="39.950000000000003" customHeight="1">
      <c r="A71" s="9">
        <v>8202</v>
      </c>
      <c r="B71" s="10" t="s">
        <v>707</v>
      </c>
      <c r="C71" s="9"/>
      <c r="D71" s="11">
        <f>SUM(E71,F71)</f>
        <v>0</v>
      </c>
      <c r="E71" s="11" t="s">
        <v>23</v>
      </c>
      <c r="F71" s="11" t="s">
        <v>164</v>
      </c>
      <c r="G71" s="11">
        <f>SUM(H71,I71)</f>
        <v>0</v>
      </c>
      <c r="H71" s="11" t="s">
        <v>23</v>
      </c>
      <c r="I71" s="11" t="s">
        <v>164</v>
      </c>
      <c r="J71" s="11">
        <f t="shared" si="10"/>
        <v>0</v>
      </c>
      <c r="K71" s="11">
        <v>0</v>
      </c>
      <c r="L71" s="11">
        <v>0</v>
      </c>
    </row>
    <row r="72" spans="1:12" ht="39.950000000000003" customHeight="1">
      <c r="A72" s="9">
        <v>8203</v>
      </c>
      <c r="B72" s="10" t="s">
        <v>708</v>
      </c>
      <c r="C72" s="9"/>
      <c r="D72" s="11">
        <f>SUM(E72,F72)</f>
        <v>0</v>
      </c>
      <c r="E72" s="11">
        <v>0</v>
      </c>
      <c r="F72" s="11">
        <v>0</v>
      </c>
      <c r="G72" s="11">
        <f>SUM(H72,I72)</f>
        <v>0</v>
      </c>
      <c r="H72" s="11">
        <v>0</v>
      </c>
      <c r="I72" s="11">
        <v>0</v>
      </c>
      <c r="J72" s="11">
        <f t="shared" si="10"/>
        <v>-1504771655</v>
      </c>
      <c r="K72" s="11">
        <v>-604855793.5</v>
      </c>
      <c r="L72" s="11">
        <v>-899915861.5</v>
      </c>
    </row>
    <row r="73" spans="1:12" ht="39.950000000000003" customHeight="1">
      <c r="A73" s="9">
        <v>8204</v>
      </c>
      <c r="B73" s="10" t="s">
        <v>709</v>
      </c>
      <c r="C73" s="9"/>
      <c r="D73" s="11">
        <f>SUM(E73,F73)</f>
        <v>0</v>
      </c>
      <c r="E73" s="11">
        <v>0</v>
      </c>
      <c r="F73" s="11">
        <v>0</v>
      </c>
      <c r="G73" s="11">
        <f>SUM(H73,I73)</f>
        <v>0</v>
      </c>
      <c r="H73" s="11">
        <v>0</v>
      </c>
      <c r="I73" s="11">
        <v>0</v>
      </c>
      <c r="J73" s="11">
        <f t="shared" si="10"/>
        <v>0</v>
      </c>
      <c r="K73" s="11"/>
      <c r="L73" s="11"/>
    </row>
    <row r="74" spans="1:12" ht="39.950000000000003" customHeight="1">
      <c r="A74" s="9">
        <v>8300</v>
      </c>
      <c r="B74" s="10" t="s">
        <v>710</v>
      </c>
      <c r="C74" s="9"/>
      <c r="D74" s="11">
        <f t="shared" ref="D74:L74" si="11">SUM(D76)</f>
        <v>0</v>
      </c>
      <c r="E74" s="11">
        <f t="shared" si="11"/>
        <v>0</v>
      </c>
      <c r="F74" s="11">
        <f t="shared" si="11"/>
        <v>0</v>
      </c>
      <c r="G74" s="11">
        <f t="shared" si="11"/>
        <v>0</v>
      </c>
      <c r="H74" s="11">
        <f t="shared" si="11"/>
        <v>0</v>
      </c>
      <c r="I74" s="11">
        <f t="shared" si="11"/>
        <v>0</v>
      </c>
      <c r="J74" s="11">
        <f t="shared" si="11"/>
        <v>0</v>
      </c>
      <c r="K74" s="11">
        <f t="shared" si="11"/>
        <v>0</v>
      </c>
      <c r="L74" s="11">
        <f t="shared" si="11"/>
        <v>0</v>
      </c>
    </row>
    <row r="75" spans="1:12" ht="39.950000000000003" customHeight="1">
      <c r="A75" s="9"/>
      <c r="B75" s="10" t="s">
        <v>165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ht="39.950000000000003" customHeight="1">
      <c r="A76" s="9">
        <v>8310</v>
      </c>
      <c r="B76" s="10" t="s">
        <v>711</v>
      </c>
      <c r="C76" s="9"/>
      <c r="D76" s="11">
        <f t="shared" ref="D76:L76" si="12">SUM(D78,D82)</f>
        <v>0</v>
      </c>
      <c r="E76" s="11">
        <f t="shared" si="12"/>
        <v>0</v>
      </c>
      <c r="F76" s="11">
        <f t="shared" si="12"/>
        <v>0</v>
      </c>
      <c r="G76" s="11">
        <f t="shared" si="12"/>
        <v>0</v>
      </c>
      <c r="H76" s="11">
        <f t="shared" si="12"/>
        <v>0</v>
      </c>
      <c r="I76" s="11">
        <f t="shared" si="12"/>
        <v>0</v>
      </c>
      <c r="J76" s="11">
        <f t="shared" si="12"/>
        <v>0</v>
      </c>
      <c r="K76" s="11">
        <f t="shared" si="12"/>
        <v>0</v>
      </c>
      <c r="L76" s="11">
        <f t="shared" si="12"/>
        <v>0</v>
      </c>
    </row>
    <row r="77" spans="1:12" ht="39.950000000000003" customHeight="1">
      <c r="A77" s="9"/>
      <c r="B77" s="10" t="s">
        <v>165</v>
      </c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1:12" ht="39.950000000000003" customHeight="1">
      <c r="A78" s="9">
        <v>8311</v>
      </c>
      <c r="B78" s="10" t="s">
        <v>712</v>
      </c>
      <c r="C78" s="9"/>
      <c r="D78" s="11">
        <f>SUM(D80:D81)</f>
        <v>0</v>
      </c>
      <c r="E78" s="11" t="s">
        <v>23</v>
      </c>
      <c r="F78" s="11">
        <f>SUM(F80:F81)</f>
        <v>0</v>
      </c>
      <c r="G78" s="11">
        <f>SUM(G80:G81)</f>
        <v>0</v>
      </c>
      <c r="H78" s="11" t="s">
        <v>23</v>
      </c>
      <c r="I78" s="11">
        <f>SUM(I80:I81)</f>
        <v>0</v>
      </c>
      <c r="J78" s="11">
        <f>SUM(J80:J81)</f>
        <v>0</v>
      </c>
      <c r="K78" s="11" t="s">
        <v>23</v>
      </c>
      <c r="L78" s="11">
        <f>SUM(L80:L81)</f>
        <v>0</v>
      </c>
    </row>
    <row r="79" spans="1:12" ht="39.950000000000003" customHeight="1">
      <c r="A79" s="9"/>
      <c r="B79" s="10" t="s">
        <v>167</v>
      </c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ht="39.950000000000003" customHeight="1">
      <c r="A80" s="9">
        <v>8312</v>
      </c>
      <c r="B80" s="10" t="s">
        <v>657</v>
      </c>
      <c r="C80" s="9" t="s">
        <v>713</v>
      </c>
      <c r="D80" s="11">
        <f>SUM(E80,F80)</f>
        <v>0</v>
      </c>
      <c r="E80" s="11" t="s">
        <v>23</v>
      </c>
      <c r="F80" s="11">
        <v>0</v>
      </c>
      <c r="G80" s="11">
        <f>SUM(H80,I80)</f>
        <v>0</v>
      </c>
      <c r="H80" s="11" t="s">
        <v>23</v>
      </c>
      <c r="I80" s="11">
        <v>0</v>
      </c>
      <c r="J80" s="11">
        <f>SUM(K80,L80)</f>
        <v>0</v>
      </c>
      <c r="K80" s="11" t="s">
        <v>23</v>
      </c>
      <c r="L80" s="11">
        <v>0</v>
      </c>
    </row>
    <row r="81" spans="1:12" ht="39.950000000000003" customHeight="1">
      <c r="A81" s="9">
        <v>8313</v>
      </c>
      <c r="B81" s="10" t="s">
        <v>659</v>
      </c>
      <c r="C81" s="9" t="s">
        <v>714</v>
      </c>
      <c r="D81" s="11">
        <f>SUM(E81,F81)</f>
        <v>0</v>
      </c>
      <c r="E81" s="11" t="s">
        <v>23</v>
      </c>
      <c r="F81" s="11"/>
      <c r="G81" s="11">
        <f>SUM(H81,I81)</f>
        <v>0</v>
      </c>
      <c r="H81" s="11" t="s">
        <v>23</v>
      </c>
      <c r="I81" s="11"/>
      <c r="J81" s="11">
        <f>SUM(K81,L81)</f>
        <v>0</v>
      </c>
      <c r="K81" s="11" t="s">
        <v>23</v>
      </c>
      <c r="L81" s="11"/>
    </row>
    <row r="82" spans="1:12" ht="39.950000000000003" customHeight="1">
      <c r="A82" s="9">
        <v>8320</v>
      </c>
      <c r="B82" s="10" t="s">
        <v>715</v>
      </c>
      <c r="C82" s="9"/>
      <c r="D82" s="11">
        <f t="shared" ref="D82:L82" si="13">SUM(D84,D88)</f>
        <v>0</v>
      </c>
      <c r="E82" s="11">
        <f t="shared" si="13"/>
        <v>0</v>
      </c>
      <c r="F82" s="11">
        <f t="shared" si="13"/>
        <v>0</v>
      </c>
      <c r="G82" s="11">
        <f t="shared" si="13"/>
        <v>0</v>
      </c>
      <c r="H82" s="11">
        <f t="shared" si="13"/>
        <v>0</v>
      </c>
      <c r="I82" s="11">
        <f t="shared" si="13"/>
        <v>0</v>
      </c>
      <c r="J82" s="11">
        <f t="shared" si="13"/>
        <v>0</v>
      </c>
      <c r="K82" s="11">
        <f t="shared" si="13"/>
        <v>0</v>
      </c>
      <c r="L82" s="11">
        <f t="shared" si="13"/>
        <v>0</v>
      </c>
    </row>
    <row r="83" spans="1:12" ht="39.950000000000003" customHeight="1">
      <c r="A83" s="9"/>
      <c r="B83" s="10" t="s">
        <v>165</v>
      </c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ht="39.950000000000003" customHeight="1">
      <c r="A84" s="9">
        <v>8321</v>
      </c>
      <c r="B84" s="10" t="s">
        <v>716</v>
      </c>
      <c r="C84" s="9"/>
      <c r="D84" s="11">
        <f>SUM(D86:D87)</f>
        <v>0</v>
      </c>
      <c r="E84" s="11" t="s">
        <v>23</v>
      </c>
      <c r="F84" s="11">
        <f>SUM(F86:F87)</f>
        <v>0</v>
      </c>
      <c r="G84" s="11">
        <f>SUM(G86:G87)</f>
        <v>0</v>
      </c>
      <c r="H84" s="11" t="s">
        <v>23</v>
      </c>
      <c r="I84" s="11">
        <f>SUM(I86:I87)</f>
        <v>0</v>
      </c>
      <c r="J84" s="11">
        <f>SUM(J86:J87)</f>
        <v>0</v>
      </c>
      <c r="K84" s="11" t="s">
        <v>23</v>
      </c>
      <c r="L84" s="11">
        <f>SUM(L86:L87)</f>
        <v>0</v>
      </c>
    </row>
    <row r="85" spans="1:12" ht="39.950000000000003" customHeight="1">
      <c r="A85" s="9"/>
      <c r="B85" s="10" t="s">
        <v>167</v>
      </c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 ht="39.950000000000003" customHeight="1">
      <c r="A86" s="9">
        <v>8322</v>
      </c>
      <c r="B86" s="10" t="s">
        <v>717</v>
      </c>
      <c r="C86" s="9" t="s">
        <v>718</v>
      </c>
      <c r="D86" s="11">
        <f>SUM(E86,F86)</f>
        <v>0</v>
      </c>
      <c r="E86" s="11" t="s">
        <v>23</v>
      </c>
      <c r="F86" s="11">
        <v>0</v>
      </c>
      <c r="G86" s="11">
        <f>SUM(H86,I86)</f>
        <v>0</v>
      </c>
      <c r="H86" s="11" t="s">
        <v>23</v>
      </c>
      <c r="I86" s="11">
        <v>0</v>
      </c>
      <c r="J86" s="11">
        <f>SUM(K86,L86)</f>
        <v>0</v>
      </c>
      <c r="K86" s="11" t="s">
        <v>23</v>
      </c>
      <c r="L86" s="11">
        <v>0</v>
      </c>
    </row>
    <row r="87" spans="1:12" ht="39.950000000000003" customHeight="1">
      <c r="A87" s="9">
        <v>8330</v>
      </c>
      <c r="B87" s="10" t="s">
        <v>719</v>
      </c>
      <c r="C87" s="9" t="s">
        <v>720</v>
      </c>
      <c r="D87" s="11">
        <f>SUM(E87,F87)</f>
        <v>0</v>
      </c>
      <c r="E87" s="11" t="s">
        <v>23</v>
      </c>
      <c r="F87" s="11">
        <v>0</v>
      </c>
      <c r="G87" s="11">
        <f>SUM(H87,I87)</f>
        <v>0</v>
      </c>
      <c r="H87" s="11" t="s">
        <v>23</v>
      </c>
      <c r="I87" s="11">
        <v>0</v>
      </c>
      <c r="J87" s="11">
        <f>SUM(K87,L87)</f>
        <v>0</v>
      </c>
      <c r="K87" s="11" t="s">
        <v>23</v>
      </c>
      <c r="L87" s="11">
        <v>0</v>
      </c>
    </row>
    <row r="88" spans="1:12" ht="39.950000000000003" customHeight="1">
      <c r="A88" s="9">
        <v>8340</v>
      </c>
      <c r="B88" s="10" t="s">
        <v>721</v>
      </c>
      <c r="C88" s="9"/>
      <c r="D88" s="11">
        <f t="shared" ref="D88:L88" si="14">SUM(D90:D91)</f>
        <v>0</v>
      </c>
      <c r="E88" s="11">
        <f t="shared" si="14"/>
        <v>0</v>
      </c>
      <c r="F88" s="11">
        <f t="shared" si="14"/>
        <v>0</v>
      </c>
      <c r="G88" s="11">
        <f t="shared" si="14"/>
        <v>0</v>
      </c>
      <c r="H88" s="11">
        <f t="shared" si="14"/>
        <v>0</v>
      </c>
      <c r="I88" s="11">
        <f t="shared" si="14"/>
        <v>0</v>
      </c>
      <c r="J88" s="11">
        <f t="shared" si="14"/>
        <v>0</v>
      </c>
      <c r="K88" s="11">
        <f t="shared" si="14"/>
        <v>0</v>
      </c>
      <c r="L88" s="11">
        <f t="shared" si="14"/>
        <v>0</v>
      </c>
    </row>
    <row r="89" spans="1:12" ht="39.950000000000003" customHeight="1">
      <c r="A89" s="9"/>
      <c r="B89" s="10" t="s">
        <v>167</v>
      </c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1:12" ht="39.950000000000003" customHeight="1">
      <c r="A90" s="9">
        <v>8341</v>
      </c>
      <c r="B90" s="10" t="s">
        <v>722</v>
      </c>
      <c r="C90" s="9" t="s">
        <v>718</v>
      </c>
      <c r="D90" s="11">
        <f>SUM(E90,F90)</f>
        <v>0</v>
      </c>
      <c r="E90" s="11">
        <v>0</v>
      </c>
      <c r="F90" s="11" t="s">
        <v>23</v>
      </c>
      <c r="G90" s="11">
        <f>SUM(H90,I90)</f>
        <v>0</v>
      </c>
      <c r="H90" s="11">
        <v>0</v>
      </c>
      <c r="I90" s="11" t="s">
        <v>23</v>
      </c>
      <c r="J90" s="11">
        <f>SUM(K90,L90)</f>
        <v>0</v>
      </c>
      <c r="K90" s="11">
        <v>0</v>
      </c>
      <c r="L90" s="11" t="s">
        <v>23</v>
      </c>
    </row>
    <row r="91" spans="1:12" ht="39.950000000000003" customHeight="1">
      <c r="A91" s="9">
        <v>8350</v>
      </c>
      <c r="B91" s="10" t="s">
        <v>723</v>
      </c>
      <c r="C91" s="9" t="s">
        <v>720</v>
      </c>
      <c r="D91" s="11">
        <f>SUM(E91,F91)</f>
        <v>0</v>
      </c>
      <c r="E91" s="11">
        <v>0</v>
      </c>
      <c r="F91" s="11" t="s">
        <v>23</v>
      </c>
      <c r="G91" s="11">
        <f>SUM(H91,I91)</f>
        <v>0</v>
      </c>
      <c r="H91" s="11">
        <v>0</v>
      </c>
      <c r="I91" s="11" t="s">
        <v>23</v>
      </c>
      <c r="J91" s="11">
        <f>SUM(K91,L91)</f>
        <v>0</v>
      </c>
      <c r="K91" s="11">
        <v>0</v>
      </c>
      <c r="L91" s="11" t="s">
        <v>23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Ekamutner</vt:lpstr>
      <vt:lpstr>Gorcarnakan_caxs</vt:lpstr>
      <vt:lpstr>Tntesagitakan</vt:lpstr>
      <vt:lpstr>Dificit</vt:lpstr>
      <vt:lpstr>Dificiti_caxs</vt:lpstr>
    </vt:vector>
  </TitlesOfParts>
  <Company>LSoft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Admin</cp:lastModifiedBy>
  <dcterms:created xsi:type="dcterms:W3CDTF">2023-08-14T11:00:22Z</dcterms:created>
  <dcterms:modified xsi:type="dcterms:W3CDTF">2023-08-15T06:11:08Z</dcterms:modified>
</cp:coreProperties>
</file>