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/>
  </bookViews>
  <sheets>
    <sheet name="Լապտերիկ" sheetId="77" r:id="rId1"/>
    <sheet name="ծիածան" sheetId="78" r:id="rId2"/>
    <sheet name="թոռնիկ Մանուշակ " sheetId="80" r:id="rId3"/>
    <sheet name="ժպիտ " sheetId="81" r:id="rId4"/>
    <sheet name="Լուսաստղիկ " sheetId="82" r:id="rId5"/>
    <sheet name="Արձագանք " sheetId="83" r:id="rId6"/>
    <sheet name="Լիլիթ " sheetId="84" r:id="rId7"/>
    <sheet name="Նանուլիկ" sheetId="85" r:id="rId8"/>
    <sheet name="Լիանա" sheetId="86" r:id="rId9"/>
    <sheet name="Արևիկ " sheetId="87" r:id="rId10"/>
    <sheet name="Արարատ " sheetId="88" r:id="rId11"/>
    <sheet name="Գոհար" sheetId="89" r:id="rId12"/>
    <sheet name="Փարոս" sheetId="90" r:id="rId13"/>
    <sheet name="Անի պարտեզ" sheetId="91" r:id="rId14"/>
    <sheet name="Կարմիր գլխարկ " sheetId="92" r:id="rId15"/>
    <sheet name="Հենզել և Գրետել" sheetId="93" r:id="rId16"/>
    <sheet name="Սուրբ Մարիամ " sheetId="94" r:id="rId17"/>
    <sheet name="Գյումրու մանկիկ" sheetId="95" r:id="rId18"/>
    <sheet name="Էյլիթիա" sheetId="97" r:id="rId19"/>
    <sheet name="Ձյունիկ" sheetId="98" r:id="rId20"/>
    <sheet name="Հուսո առագաստ " sheetId="99" r:id="rId21"/>
    <sheet name="Երազանք " sheetId="100" r:id="rId22"/>
    <sheet name="Անուլիկ " sheetId="101" r:id="rId23"/>
    <sheet name="Զանգակ " sheetId="102" r:id="rId24"/>
    <sheet name="Лист1" sheetId="76" r:id="rId25"/>
  </sheets>
  <definedNames>
    <definedName name="_xlnm.Print_Area" localSheetId="13">'Անի պարտեզ'!$A$1:$F$48</definedName>
    <definedName name="_xlnm.Print_Area" localSheetId="22">'Անուլիկ '!$A$1:$F$48</definedName>
    <definedName name="_xlnm.Print_Area" localSheetId="10">'Արարատ '!$A$1:$F$55</definedName>
    <definedName name="_xlnm.Print_Area" localSheetId="9">'Արևիկ '!$A$1:$F$48</definedName>
    <definedName name="_xlnm.Print_Area" localSheetId="5">'Արձագանք '!$A$1:$F$50</definedName>
    <definedName name="_xlnm.Print_Area" localSheetId="17">'Գյումրու մանկիկ'!$A$1:$F$48</definedName>
    <definedName name="_xlnm.Print_Area" localSheetId="11">Գոհար!$A$1:$F$50</definedName>
    <definedName name="_xlnm.Print_Area" localSheetId="21">'Երազանք '!$A$1:$F$48</definedName>
    <definedName name="_xlnm.Print_Area" localSheetId="23">'Զանգակ '!$A$1:$F$50</definedName>
    <definedName name="_xlnm.Print_Area" localSheetId="18">Էյլիթիա!$A$1:$F$48</definedName>
    <definedName name="_xlnm.Print_Area" localSheetId="2">'թոռնիկ Մանուշակ '!$A$1:$F$51</definedName>
    <definedName name="_xlnm.Print_Area" localSheetId="3">'ժպիտ '!$A$1:$F$48</definedName>
    <definedName name="_xlnm.Print_Area" localSheetId="0">Լապտերիկ!$A$1:$F$48</definedName>
    <definedName name="_xlnm.Print_Area" localSheetId="8">Լիանա!$A$1:$F$49</definedName>
    <definedName name="_xlnm.Print_Area" localSheetId="6">'Լիլիթ '!$A$1:$F$47</definedName>
    <definedName name="_xlnm.Print_Area" localSheetId="4">'Լուսաստղիկ '!$A$1:$G$48</definedName>
    <definedName name="_xlnm.Print_Area" localSheetId="1">ծիածան!$A$1:$F$50</definedName>
    <definedName name="_xlnm.Print_Area" localSheetId="14">'Կարմիր գլխարկ '!$A$1:$F$49</definedName>
    <definedName name="_xlnm.Print_Area" localSheetId="15">'Հենզել և Գրետել'!$A$1:$F$49</definedName>
    <definedName name="_xlnm.Print_Area" localSheetId="20">'Հուսո առագաստ '!$A$1:$F$51</definedName>
    <definedName name="_xlnm.Print_Area" localSheetId="19">Ձյունիկ!$A$1:$F$51</definedName>
    <definedName name="_xlnm.Print_Area" localSheetId="7">Նանուլիկ!$A$1:$F$48</definedName>
    <definedName name="_xlnm.Print_Area" localSheetId="16">'Սուրբ Մարիամ '!$A$1:$F$52</definedName>
    <definedName name="_xlnm.Print_Area" localSheetId="12">Փարոս!$A$1:$F$50</definedName>
  </definedNames>
  <calcPr calcId="124519"/>
  <fileRecoveryPr autoRecover="0"/>
</workbook>
</file>

<file path=xl/calcChain.xml><?xml version="1.0" encoding="utf-8"?>
<calcChain xmlns="http://schemas.openxmlformats.org/spreadsheetml/2006/main">
  <c r="F25" i="88"/>
  <c r="F26"/>
  <c r="F27"/>
  <c r="F28"/>
  <c r="F29"/>
  <c r="F30"/>
  <c r="F31"/>
  <c r="F32"/>
  <c r="F33"/>
  <c r="F34"/>
  <c r="F35"/>
  <c r="F36"/>
  <c r="F37"/>
  <c r="F38"/>
  <c r="F37" i="94"/>
  <c r="E37"/>
  <c r="E26"/>
  <c r="E27"/>
  <c r="E28"/>
  <c r="E29"/>
  <c r="F29" s="1"/>
  <c r="E30"/>
  <c r="E31"/>
  <c r="E32"/>
  <c r="E33"/>
  <c r="E34"/>
  <c r="E35"/>
  <c r="E36"/>
  <c r="D37"/>
  <c r="F36"/>
  <c r="F25" i="101"/>
  <c r="F26"/>
  <c r="F27"/>
  <c r="F28"/>
  <c r="F29"/>
  <c r="F30"/>
  <c r="F31"/>
  <c r="F32"/>
  <c r="F33"/>
  <c r="F34"/>
  <c r="F35"/>
  <c r="F25" i="100"/>
  <c r="F26"/>
  <c r="F27"/>
  <c r="F28"/>
  <c r="F29"/>
  <c r="F30"/>
  <c r="F31"/>
  <c r="F32"/>
  <c r="F33"/>
  <c r="F34"/>
  <c r="F35"/>
  <c r="F25" i="102"/>
  <c r="F26"/>
  <c r="F27"/>
  <c r="F28"/>
  <c r="F29"/>
  <c r="F30"/>
  <c r="F31"/>
  <c r="F32"/>
  <c r="F33"/>
  <c r="F34"/>
  <c r="F35"/>
  <c r="F36"/>
  <c r="F37"/>
  <c r="F25" i="99"/>
  <c r="F26"/>
  <c r="F28"/>
  <c r="F29"/>
  <c r="F30"/>
  <c r="F31"/>
  <c r="F32"/>
  <c r="F33"/>
  <c r="F34"/>
  <c r="F35"/>
  <c r="F36"/>
  <c r="F37"/>
  <c r="F25" i="98"/>
  <c r="F26"/>
  <c r="F27"/>
  <c r="F28"/>
  <c r="F29"/>
  <c r="F30"/>
  <c r="F31"/>
  <c r="F32"/>
  <c r="F33"/>
  <c r="F34"/>
  <c r="F35"/>
  <c r="F36"/>
  <c r="F37"/>
  <c r="F38"/>
  <c r="F25" i="95"/>
  <c r="F26"/>
  <c r="F27"/>
  <c r="F28"/>
  <c r="F29"/>
  <c r="F30"/>
  <c r="F31"/>
  <c r="F32"/>
  <c r="F33"/>
  <c r="F34"/>
  <c r="F35"/>
  <c r="F27" i="94"/>
  <c r="F28"/>
  <c r="F30"/>
  <c r="F31"/>
  <c r="F32"/>
  <c r="F33"/>
  <c r="F34"/>
  <c r="F35"/>
  <c r="F25" i="93"/>
  <c r="F26"/>
  <c r="F27"/>
  <c r="F28"/>
  <c r="F29"/>
  <c r="F30"/>
  <c r="F31"/>
  <c r="F32"/>
  <c r="F33"/>
  <c r="F34"/>
  <c r="F35"/>
  <c r="F36"/>
  <c r="F25" i="92"/>
  <c r="F26"/>
  <c r="F27"/>
  <c r="F28"/>
  <c r="F29"/>
  <c r="F30"/>
  <c r="F31"/>
  <c r="F32"/>
  <c r="F33"/>
  <c r="F34"/>
  <c r="F35"/>
  <c r="F36"/>
  <c r="F25" i="91"/>
  <c r="F26"/>
  <c r="F27"/>
  <c r="F28"/>
  <c r="F29"/>
  <c r="F30"/>
  <c r="F31"/>
  <c r="F32"/>
  <c r="F33"/>
  <c r="F34"/>
  <c r="F35"/>
  <c r="F25" i="90"/>
  <c r="F26"/>
  <c r="F27"/>
  <c r="F28"/>
  <c r="F29"/>
  <c r="F30"/>
  <c r="F31"/>
  <c r="F32"/>
  <c r="F33"/>
  <c r="F34"/>
  <c r="F35"/>
  <c r="F36"/>
  <c r="F37"/>
  <c r="F25" i="89"/>
  <c r="F26"/>
  <c r="F27"/>
  <c r="F28"/>
  <c r="F29"/>
  <c r="F30"/>
  <c r="F31"/>
  <c r="F32"/>
  <c r="F33"/>
  <c r="F34"/>
  <c r="F35"/>
  <c r="F36"/>
  <c r="F37"/>
  <c r="F25" i="87"/>
  <c r="F26"/>
  <c r="F27"/>
  <c r="F28"/>
  <c r="F29"/>
  <c r="F30"/>
  <c r="F31"/>
  <c r="F32"/>
  <c r="F33"/>
  <c r="F34"/>
  <c r="F35"/>
  <c r="F25" i="86"/>
  <c r="F26"/>
  <c r="F27"/>
  <c r="F28"/>
  <c r="F29"/>
  <c r="F30"/>
  <c r="F31"/>
  <c r="F32"/>
  <c r="F33"/>
  <c r="F34"/>
  <c r="F35"/>
  <c r="F36"/>
  <c r="F25" i="85"/>
  <c r="F26"/>
  <c r="F27"/>
  <c r="F28"/>
  <c r="F29"/>
  <c r="F30"/>
  <c r="F31"/>
  <c r="F32"/>
  <c r="F33"/>
  <c r="F34"/>
  <c r="F35"/>
  <c r="F25" i="82"/>
  <c r="F26"/>
  <c r="F27"/>
  <c r="F28"/>
  <c r="F29"/>
  <c r="F30"/>
  <c r="F31"/>
  <c r="F32"/>
  <c r="F33"/>
  <c r="F34"/>
  <c r="F35"/>
  <c r="F25" i="81"/>
  <c r="F26"/>
  <c r="F27"/>
  <c r="F28"/>
  <c r="F29"/>
  <c r="F30"/>
  <c r="F31"/>
  <c r="F32"/>
  <c r="F33"/>
  <c r="F34"/>
  <c r="F35"/>
  <c r="F25" i="80"/>
  <c r="F26"/>
  <c r="F27"/>
  <c r="F28"/>
  <c r="F29"/>
  <c r="F30"/>
  <c r="F31"/>
  <c r="F32"/>
  <c r="F33"/>
  <c r="F34"/>
  <c r="F35"/>
  <c r="F36"/>
  <c r="F37"/>
  <c r="F38"/>
  <c r="F25" i="78"/>
  <c r="F26"/>
  <c r="F27"/>
  <c r="F28"/>
  <c r="F29"/>
  <c r="F30"/>
  <c r="F31"/>
  <c r="F32"/>
  <c r="F33"/>
  <c r="F34"/>
  <c r="F35"/>
  <c r="F36"/>
  <c r="F37"/>
  <c r="F25" i="77"/>
  <c r="F26"/>
  <c r="F27"/>
  <c r="F28"/>
  <c r="F29"/>
  <c r="F30"/>
  <c r="F31"/>
  <c r="F32"/>
  <c r="F33"/>
  <c r="F34"/>
  <c r="F35"/>
  <c r="E36" i="102"/>
  <c r="E35"/>
  <c r="E33"/>
  <c r="E34"/>
  <c r="E32"/>
  <c r="E31"/>
  <c r="E30"/>
  <c r="E29"/>
  <c r="E28"/>
  <c r="E27"/>
  <c r="E25"/>
  <c r="E34" i="101"/>
  <c r="E32"/>
  <c r="E30"/>
  <c r="E29"/>
  <c r="E28"/>
  <c r="E27"/>
  <c r="E26"/>
  <c r="E33" i="100"/>
  <c r="E32"/>
  <c r="E31"/>
  <c r="E34"/>
  <c r="E30"/>
  <c r="E29"/>
  <c r="E28"/>
  <c r="E27"/>
  <c r="E25"/>
  <c r="E37" i="99"/>
  <c r="E36"/>
  <c r="E35"/>
  <c r="E33"/>
  <c r="E32"/>
  <c r="E31"/>
  <c r="E30"/>
  <c r="E29"/>
  <c r="E28"/>
  <c r="E27"/>
  <c r="F27" s="1"/>
  <c r="E25"/>
  <c r="E37" i="98"/>
  <c r="E36"/>
  <c r="E35"/>
  <c r="E34"/>
  <c r="E33"/>
  <c r="E32"/>
  <c r="E31"/>
  <c r="E30" l="1"/>
  <c r="E29"/>
  <c r="E28"/>
  <c r="E27"/>
  <c r="E25"/>
  <c r="E34" i="97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4" i="95"/>
  <c r="E32"/>
  <c r="E30"/>
  <c r="E29"/>
  <c r="E28"/>
  <c r="E27"/>
  <c r="E26"/>
  <c r="E34" i="93" l="1"/>
  <c r="E33"/>
  <c r="E32"/>
  <c r="E31"/>
  <c r="E30"/>
  <c r="E29"/>
  <c r="E28"/>
  <c r="E27"/>
  <c r="E25"/>
  <c r="E33" i="92" l="1"/>
  <c r="E32"/>
  <c r="E35"/>
  <c r="E31"/>
  <c r="E30"/>
  <c r="E29"/>
  <c r="E28"/>
  <c r="E27"/>
  <c r="E25"/>
  <c r="E35" i="91"/>
  <c r="E34"/>
  <c r="E32"/>
  <c r="E31"/>
  <c r="E30" l="1"/>
  <c r="E29"/>
  <c r="E28"/>
  <c r="E27"/>
  <c r="E25"/>
  <c r="E37" i="90"/>
  <c r="E36"/>
  <c r="E34"/>
  <c r="E33"/>
  <c r="E35"/>
  <c r="E31"/>
  <c r="E30"/>
  <c r="E29"/>
  <c r="E28"/>
  <c r="E27"/>
  <c r="E25"/>
  <c r="E36" i="89"/>
  <c r="E34"/>
  <c r="E35"/>
  <c r="E32"/>
  <c r="E31"/>
  <c r="E30"/>
  <c r="E29"/>
  <c r="E33"/>
  <c r="E28"/>
  <c r="E27"/>
  <c r="E25"/>
  <c r="E38" i="88"/>
  <c r="E37"/>
  <c r="E36"/>
  <c r="E34"/>
  <c r="E35"/>
  <c r="E33"/>
  <c r="E32"/>
  <c r="E31"/>
  <c r="E30"/>
  <c r="E29"/>
  <c r="E28"/>
  <c r="E27"/>
  <c r="E25"/>
  <c r="E34" i="87"/>
  <c r="E33"/>
  <c r="E32"/>
  <c r="E31"/>
  <c r="E30"/>
  <c r="E29"/>
  <c r="E28"/>
  <c r="E27"/>
  <c r="E25"/>
  <c r="E34" i="86"/>
  <c r="E35"/>
  <c r="E33"/>
  <c r="E32"/>
  <c r="E31"/>
  <c r="E30"/>
  <c r="E28"/>
  <c r="E29"/>
  <c r="E27"/>
  <c r="E26"/>
  <c r="E34" i="85"/>
  <c r="E32"/>
  <c r="E31"/>
  <c r="E30"/>
  <c r="E28"/>
  <c r="E29"/>
  <c r="E27"/>
  <c r="E26"/>
  <c r="E34" i="84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D37" i="83"/>
  <c r="F37"/>
  <c r="E37"/>
  <c r="E35"/>
  <c r="F35" s="1"/>
  <c r="E34"/>
  <c r="F34"/>
  <c r="E36"/>
  <c r="F36" s="1"/>
  <c r="F33"/>
  <c r="E33"/>
  <c r="E32"/>
  <c r="F32" s="1"/>
  <c r="E31"/>
  <c r="F31" s="1"/>
  <c r="E30"/>
  <c r="F30"/>
  <c r="E28"/>
  <c r="F28" s="1"/>
  <c r="E29"/>
  <c r="F29" s="1"/>
  <c r="E27"/>
  <c r="F27" s="1"/>
  <c r="E26"/>
  <c r="F26" s="1"/>
  <c r="E34" i="82"/>
  <c r="E32"/>
  <c r="E31"/>
  <c r="E30"/>
  <c r="E29"/>
  <c r="E28"/>
  <c r="E27"/>
  <c r="E26"/>
  <c r="E35" i="81"/>
  <c r="E30"/>
  <c r="E29"/>
  <c r="E28"/>
  <c r="E27"/>
  <c r="E26"/>
  <c r="E37" i="80"/>
  <c r="E36"/>
  <c r="E35"/>
  <c r="E34"/>
  <c r="E33"/>
  <c r="E32"/>
  <c r="E31"/>
  <c r="D38"/>
  <c r="D37" i="78"/>
  <c r="F24" i="77"/>
  <c r="D35" i="82"/>
  <c r="D35" i="87"/>
  <c r="D36" i="86"/>
  <c r="D35" i="85"/>
  <c r="D34" i="84"/>
  <c r="D35" i="77"/>
  <c r="D35" i="101"/>
  <c r="D35" i="100"/>
  <c r="D38" i="99"/>
  <c r="D38" i="98"/>
  <c r="D35" i="97"/>
  <c r="D35" i="95"/>
  <c r="D36" i="93"/>
  <c r="D36" i="92"/>
  <c r="D35" i="91"/>
  <c r="D37" i="90"/>
  <c r="D37" i="89"/>
  <c r="E27" i="78" l="1"/>
  <c r="E24"/>
  <c r="F24" s="1"/>
  <c r="E25"/>
  <c r="E35" i="93" l="1"/>
  <c r="E26" i="102" l="1"/>
  <c r="E24" i="90"/>
  <c r="E26"/>
  <c r="E32"/>
  <c r="D37" i="102"/>
  <c r="E24"/>
  <c r="F24" s="1"/>
  <c r="E31" i="101"/>
  <c r="E25"/>
  <c r="E24"/>
  <c r="F24" s="1"/>
  <c r="E26" i="100"/>
  <c r="E24"/>
  <c r="F24" s="1"/>
  <c r="F24" i="90" l="1"/>
  <c r="E35" i="101"/>
  <c r="E35" i="100"/>
  <c r="E37" i="102" l="1"/>
  <c r="E34" i="99" l="1"/>
  <c r="E24"/>
  <c r="E26" i="98"/>
  <c r="E24"/>
  <c r="E33" i="97"/>
  <c r="F33" s="1"/>
  <c r="E26"/>
  <c r="F26" s="1"/>
  <c r="E24"/>
  <c r="F24" s="1"/>
  <c r="E33" i="95"/>
  <c r="E31"/>
  <c r="E25"/>
  <c r="E24"/>
  <c r="F26" i="94"/>
  <c r="E26" i="93"/>
  <c r="E24"/>
  <c r="E26" i="92"/>
  <c r="E24"/>
  <c r="E33" i="91"/>
  <c r="E26"/>
  <c r="E24"/>
  <c r="E26" i="89"/>
  <c r="E24"/>
  <c r="D38" i="88"/>
  <c r="E26"/>
  <c r="E24"/>
  <c r="F24" s="1"/>
  <c r="E26" i="87"/>
  <c r="E24"/>
  <c r="E25" i="86"/>
  <c r="E24"/>
  <c r="E33" i="85"/>
  <c r="E25"/>
  <c r="E24"/>
  <c r="E25" i="84"/>
  <c r="F25" s="1"/>
  <c r="E24"/>
  <c r="E24" i="83"/>
  <c r="E25"/>
  <c r="F25" s="1"/>
  <c r="E33" i="82"/>
  <c r="E25"/>
  <c r="E24"/>
  <c r="D35" i="81"/>
  <c r="E34"/>
  <c r="E33"/>
  <c r="E32"/>
  <c r="E31"/>
  <c r="E25"/>
  <c r="E24"/>
  <c r="F24" s="1"/>
  <c r="E30" i="80"/>
  <c r="E29"/>
  <c r="E28"/>
  <c r="E27"/>
  <c r="E26"/>
  <c r="E25"/>
  <c r="E24"/>
  <c r="E36" i="78"/>
  <c r="E35"/>
  <c r="E34"/>
  <c r="E33"/>
  <c r="E32"/>
  <c r="E31"/>
  <c r="E30"/>
  <c r="E29"/>
  <c r="E28"/>
  <c r="E26"/>
  <c r="E37" s="1"/>
  <c r="E34" i="77"/>
  <c r="E33"/>
  <c r="E32"/>
  <c r="E31"/>
  <c r="E30"/>
  <c r="E29"/>
  <c r="E28"/>
  <c r="E27"/>
  <c r="E26"/>
  <c r="E25"/>
  <c r="E24"/>
  <c r="F24" i="99" l="1"/>
  <c r="E38"/>
  <c r="F38" s="1"/>
  <c r="F24" i="98"/>
  <c r="E38"/>
  <c r="F24" i="95"/>
  <c r="E35"/>
  <c r="F24" i="92"/>
  <c r="E36"/>
  <c r="F24" i="91"/>
  <c r="F24" i="89"/>
  <c r="E37"/>
  <c r="F24" i="87"/>
  <c r="E35"/>
  <c r="F24" i="86"/>
  <c r="E36"/>
  <c r="F24" i="85"/>
  <c r="E35"/>
  <c r="F24" i="84"/>
  <c r="F34" s="1"/>
  <c r="F24" i="83"/>
  <c r="F24" i="82"/>
  <c r="E35"/>
  <c r="F24" i="80"/>
  <c r="E38"/>
  <c r="E35" i="77"/>
  <c r="E35" i="97"/>
  <c r="F35" s="1"/>
  <c r="E36" i="93"/>
  <c r="F24"/>
</calcChain>
</file>

<file path=xl/sharedStrings.xml><?xml version="1.0" encoding="utf-8"?>
<sst xmlns="http://schemas.openxmlformats.org/spreadsheetml/2006/main" count="1055" uniqueCount="183">
  <si>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</si>
  <si>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</si>
  <si>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</si>
  <si>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</si>
  <si>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</si>
  <si>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Հաշվապահ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</si>
  <si>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</si>
  <si>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</si>
  <si>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</si>
  <si>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</si>
  <si>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</si>
  <si>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</si>
  <si>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</si>
  <si>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</si>
  <si>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</si>
  <si>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 xml:space="preserve">Համայնքապետարանի աշխատակազմի </t>
  </si>
  <si>
    <t>ֆինանսատնտեսագիտական բաժնի</t>
  </si>
  <si>
    <t>գլխավոր մասնագետ՝</t>
  </si>
  <si>
    <t>Օժանդակ բանվոր</t>
  </si>
  <si>
    <t>Դռնապան</t>
  </si>
  <si>
    <t>Հավաքարար</t>
  </si>
  <si>
    <t>Օժ.բանվոր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</si>
  <si>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</si>
  <si>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</si>
  <si>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</si>
  <si>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</si>
  <si>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</si>
  <si>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>Ա. Սահակյան</t>
  </si>
  <si>
    <t>Լ. Ավետիսյան</t>
  </si>
  <si>
    <t>Ջ. Ավետիսյան</t>
  </si>
  <si>
    <t xml:space="preserve">Տնօրեն՝  </t>
  </si>
  <si>
    <t>Ս. Դարբինյան</t>
  </si>
  <si>
    <t>Գ. Մանուկյան</t>
  </si>
  <si>
    <t>Ս. Հարությունյան</t>
  </si>
  <si>
    <t>Ա. Կարապետյան</t>
  </si>
  <si>
    <t>Ա. Արաքչյան</t>
  </si>
  <si>
    <t>Շ. Ստեփանյան</t>
  </si>
  <si>
    <t>Կ. Մելիքյան</t>
  </si>
  <si>
    <t>Ա. Գևորգյան</t>
  </si>
  <si>
    <t>Ա. Դեմիրճյան</t>
  </si>
  <si>
    <t>Կ. Մարկոսյան</t>
  </si>
  <si>
    <t>Ս. Մելքոնյան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</si>
  <si>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</si>
  <si>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</si>
  <si>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</si>
  <si>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</si>
  <si>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</si>
  <si>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Ա. Մուրադյան</t>
  </si>
  <si>
    <t>«Արարատ կրթահամալիր»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</si>
  <si>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</si>
  <si>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</si>
  <si>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</si>
  <si>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</si>
  <si>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</si>
  <si>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</si>
  <si>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38</t>
  </si>
  <si>
    <t>ՀԱՎԵԼՎԱԾ N 39</t>
  </si>
  <si>
    <t>ՀԱՎԵԼՎԱԾ N 40</t>
  </si>
  <si>
    <t>ՀԱՎԵԼՎԱԾ N 41</t>
  </si>
  <si>
    <t>ՀԱՎԵԼՎԱԾ N 42</t>
  </si>
  <si>
    <t>ՀԱՎԵԼՎԱԾ N 43</t>
  </si>
  <si>
    <t>ՀԱՎԵԼՎԱԾ N 44</t>
  </si>
  <si>
    <t>ՀԱՎԵԼՎԱԾ N 45</t>
  </si>
  <si>
    <t>ՀԱՎԵԼՎԱԾ N 46</t>
  </si>
  <si>
    <t>ՀԱՎԵԼՎԱԾ N 47</t>
  </si>
  <si>
    <t>ՀԱՎԵԼՎԱԾ N 48</t>
  </si>
  <si>
    <t>ՀԱՎԵԼՎԱԾ N 49</t>
  </si>
  <si>
    <t>ՀԱՎԵԼՎԱԾ N 50</t>
  </si>
  <si>
    <t>ՀԱՎԵԼՎԱԾ N 51</t>
  </si>
  <si>
    <t>ՀԱՎԵԼՎԱԾ N 52</t>
  </si>
  <si>
    <t>ՀԱՎԵԼՎԱԾ N 53</t>
  </si>
  <si>
    <t>ՀԱՎԵԼՎԱԾ N 54</t>
  </si>
  <si>
    <t>ՀԱՎԵԼՎԱԾ N 56</t>
  </si>
  <si>
    <t>ՀԱՎԵԼՎԱԾ N 57</t>
  </si>
  <si>
    <t>ՀԱՎԵԼՎԱԾ N 58</t>
  </si>
  <si>
    <t>Տնտեսվար</t>
  </si>
  <si>
    <t xml:space="preserve">Տնօրենի ժ/պ՝  </t>
  </si>
  <si>
    <t>Այգեպան</t>
  </si>
  <si>
    <t>Շ.Ալեքսանյան</t>
  </si>
  <si>
    <t>Ա.Գաբոյան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</si>
  <si>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</si>
  <si>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>Ս. Սարգսյան</t>
  </si>
  <si>
    <t>Ն. Մելքոնյան</t>
  </si>
  <si>
    <t>Ա.Տոնոյնան</t>
  </si>
  <si>
    <t>Մ.Ղարաքեշիշյան</t>
  </si>
  <si>
    <t>Ն.Գասպարյան</t>
  </si>
  <si>
    <t xml:space="preserve">Տնօրեն </t>
  </si>
  <si>
    <t>ՈՒսուցիչ</t>
  </si>
  <si>
    <t>&lt;&lt;ՀԱՎԵԼՎԱԾ N 36</t>
  </si>
  <si>
    <t>ավագանու  2021 թվականի 27  դեկտեմբերի</t>
  </si>
  <si>
    <t>N _282- Ա__ որոշման&gt;&gt;</t>
  </si>
  <si>
    <t>ավագանու  2021 թվականի 27 դեկտեմբերի</t>
  </si>
  <si>
    <t>N _208-Ա_____________որոշման</t>
  </si>
  <si>
    <t>N____208-Ա__________ որոշման</t>
  </si>
  <si>
    <t>N _208-Ա____________ որոշման</t>
  </si>
  <si>
    <t>N __208-Ա___________  որոշման</t>
  </si>
  <si>
    <t>ավագանու  2021  թվականի 27  դեկտեմբերի</t>
  </si>
  <si>
    <t>&lt;&lt;ՀԱՎԵԼՎԱԾ N 43</t>
  </si>
  <si>
    <t>N__208-Ա___________  որոշման&gt;&gt;</t>
  </si>
  <si>
    <t>&lt;&lt;ՀԱՎԵԼՎԱԾ N 44</t>
  </si>
  <si>
    <t>N ____208-Ա_______   որոշման&gt;&gt;</t>
  </si>
  <si>
    <t>&lt;&lt;ՀԱՎԵԼՎԱԾ N 45</t>
  </si>
  <si>
    <t>N ______208 Ա________  որոշման&gt;&gt;</t>
  </si>
  <si>
    <t>&lt;&lt;ՀԱՎԵԼՎԱԾ N 46</t>
  </si>
  <si>
    <t>N____208 Ա________ որոշման&gt;&gt;</t>
  </si>
  <si>
    <t>&lt;&lt;ՀԱՎԵԼՎԱԾ N 47</t>
  </si>
  <si>
    <t>N ____208 Ա________  որոշման&gt;&gt;</t>
  </si>
  <si>
    <t>&lt;&lt;ՀԱՎԵԼՎԱԾ N 48</t>
  </si>
  <si>
    <t>N ___208 Ա_______ որոշման&gt;&gt;</t>
  </si>
  <si>
    <t>&lt;&lt;ՀԱՎԵԼՎԱԾ N 49</t>
  </si>
  <si>
    <t>N ______208 Ա_______ որոշման&gt;&gt;</t>
  </si>
  <si>
    <t>&lt;&lt;ՀԱՎԵԼՎԱԾ N 50</t>
  </si>
  <si>
    <t>N______208 Ա______ որոշման&gt;&gt;</t>
  </si>
  <si>
    <t>&lt;&lt;ՀԱՎԵԼՎԱԾ N 51</t>
  </si>
  <si>
    <t>N____208 Ա_____ որոշման&gt;&gt;</t>
  </si>
  <si>
    <t>&lt;&lt;ՀԱՎԵԼՎԱԾ N 52</t>
  </si>
  <si>
    <t>&lt;&lt;ՀԱՎԵԼՎԱԾ N 53</t>
  </si>
  <si>
    <t>&lt;&lt;ՀԱՎԵԼՎԱԾ N 54</t>
  </si>
  <si>
    <t>&lt;&lt;ՀԱՎԵԼՎԱԾ N 55</t>
  </si>
  <si>
    <t>&lt;&lt;ՀԱՎԵԼՎԱԾ N 56</t>
  </si>
  <si>
    <t>&lt;&lt;ՀԱՎԵԼՎԱԾ N 57</t>
  </si>
  <si>
    <t>&lt;&lt;ՀԱՎԵԼՎԱԾ N 58</t>
  </si>
  <si>
    <t>&lt;&lt;ՀԱՎԵԼՎԱԾ N 38</t>
  </si>
  <si>
    <t>N  _208-Ա__________ որոշման&gt;&gt;</t>
  </si>
  <si>
    <t>&lt;&lt;ՀԱՎԵԼՎԱԾ N 35</t>
  </si>
  <si>
    <t>N ___208-Ա_________  որոշման&gt;&gt;</t>
  </si>
  <si>
    <t>ՀԱՎԵԼՎԱԾ N 37</t>
  </si>
  <si>
    <t>&lt;&lt;ՀԱՎԵԼՎԱԾ N 37</t>
  </si>
  <si>
    <t>Ա.Նիկողոսյան</t>
  </si>
  <si>
    <t>Ա. Նիկողոսյան</t>
  </si>
  <si>
    <t>կրթության բաժնի պետ՝</t>
  </si>
  <si>
    <t>« Թոռնիկ Մանուշակ մանկապարտեզ»    ՀՈԱԿ</t>
  </si>
  <si>
    <t xml:space="preserve">կրթության բաժնի պետ ՝ </t>
  </si>
  <si>
    <t xml:space="preserve">կրթության բաժնի պետ՝ </t>
  </si>
  <si>
    <t>« Լիլիթ մանկապարտեզ»    ՀՈԱԿ</t>
  </si>
  <si>
    <t>« Նանուլիկ մանկապարտեզ»    ՀՈԱԿ</t>
  </si>
  <si>
    <t>« Արևիկ  մանկապարտեզ»    ՀՈԱԿ</t>
  </si>
  <si>
    <t>« Անի պարտեզ մանկապարտեզ»    ՀՈԱԿ</t>
  </si>
  <si>
    <t>«Կարմիր գլխարկ մանկապարտեզ»    ՀՈԱԿ</t>
  </si>
  <si>
    <t>« Սուրբ Մարիամ մանկապարտեզ»    ՀՈԱԿ</t>
  </si>
  <si>
    <t>« Գյումրու մանկիկ մանկապարտեզ»    ՀՈԱԿ</t>
  </si>
  <si>
    <t>« Հուսո առագաստ մանկապարտեզ»    ՀՈԱԿ</t>
  </si>
  <si>
    <t>« Երազանք  մանկապարտեզ »    ՀՈԱԿ</t>
  </si>
  <si>
    <t>« Անուլիկ  մանկապարտեզ»    ՀՈԱԿ</t>
  </si>
  <si>
    <t>Խոհարարի  օգնական</t>
  </si>
  <si>
    <t>« Զանգակ մանկապարտեզ»    ՀՈԱԿ</t>
  </si>
  <si>
    <t>« Լապտերիկ-մսուր մանկապարտեզ »    ՀՈԱԿ</t>
  </si>
  <si>
    <t>« Ծիածան-մսուր մանկապարտեզ »    ՀՈԱԿ</t>
  </si>
  <si>
    <t>« Ժպիտ-մսուր մանկապարտեզ »    ՀՈԱԿ</t>
  </si>
  <si>
    <t>« Լուսաստղիկ-մսուր մանկապարտեզ»    ՀՈԱԿ</t>
  </si>
  <si>
    <t>« Արձագանք-մսուր մանկապարտեզ»    ՀՈԱԿ</t>
  </si>
  <si>
    <t xml:space="preserve">Տնօրենի   ժ/պ՝  </t>
  </si>
  <si>
    <t>Ա. Մանուկյան</t>
  </si>
  <si>
    <t xml:space="preserve">Տնօրենի  պարտականությունները կատարող՝  </t>
  </si>
  <si>
    <t>Ա.Խաչատրյան</t>
  </si>
  <si>
    <t>« Լիանա-մսուր մանկապարտեզ»    ՀՈԱԿ</t>
  </si>
  <si>
    <t>« Գոհար-մսուր մանկապարտեզ»    ՀՈԱԿ</t>
  </si>
  <si>
    <t>« Փարոս-մսուր մանկապարտեզ»    ՀՈԱԿ</t>
  </si>
  <si>
    <t>« Հենզել և Գրետել-մսուր մանկապարտեզ»    ՀՈԱԿ</t>
  </si>
  <si>
    <t>« Էյլիթիա-մսուր մանկապարտեզ»    ՀՈԱԿ</t>
  </si>
  <si>
    <t>Հ. Հունանյան</t>
  </si>
  <si>
    <t>« Ձյունիկ-մսուր մանկապարտեզ»    ՀՈԱԿ</t>
  </si>
  <si>
    <t>Տնօրենի    ժ/պ՝</t>
  </si>
  <si>
    <t xml:space="preserve">Տնօրենի    ժ/պ՝  </t>
  </si>
  <si>
    <t>N               որոշման</t>
  </si>
  <si>
    <t>N                որոշման</t>
  </si>
  <si>
    <t>N                 որոշման</t>
  </si>
  <si>
    <t>N                      որոշման</t>
  </si>
  <si>
    <t>N                  որոշման</t>
  </si>
  <si>
    <t>N                   որոշման</t>
  </si>
  <si>
    <t>N                    որոշման</t>
  </si>
  <si>
    <t>N                     որոշման</t>
  </si>
  <si>
    <t>ավագանու  2022 թվականի         դեկտեմբերի</t>
  </si>
  <si>
    <t>ավագանու  2022 թվականի        դեկտեմբերի</t>
  </si>
  <si>
    <t>ավագանու  2022 թվականի      դեկտեմբերի</t>
  </si>
  <si>
    <t>ավագանու  2022 թվականի    դեկտեմբերի</t>
  </si>
  <si>
    <t xml:space="preserve">ավագանու  2022 թվականի    դեկտեմբերի  </t>
  </si>
  <si>
    <t>ավագանու  2022 թվականի     դեկտեմբերի</t>
  </si>
  <si>
    <t xml:space="preserve">ավագանու  2022 թվականի     դեկտեմբերի </t>
  </si>
  <si>
    <t>ավագանու  2022 թվականի       դեկտեմբերի</t>
  </si>
  <si>
    <t>ավագանու  2022  թվականի     դեկտեմբերի</t>
  </si>
  <si>
    <t>Տնօրենի՝  ժ/պ</t>
  </si>
  <si>
    <t>ՀԱՎԵԼՎԱԾ N 55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</si>
</sst>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3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/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abSelected="1" zoomScaleSheetLayoutView="100" workbookViewId="0">
      <selection activeCell="J39" sqref="J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</cols>
  <sheetData>
    <row r="1" spans="1:6" ht="18.75">
      <c r="E1" s="9" t="s">
        <v>53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171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9"/>
      <c r="E7" s="9" t="s">
        <v>124</v>
      </c>
      <c r="F7" s="10"/>
    </row>
    <row r="8" spans="1:6" ht="18.75" hidden="1">
      <c r="A8" s="6"/>
      <c r="B8" s="6"/>
      <c r="C8" s="6"/>
      <c r="D8" s="9"/>
      <c r="E8" s="9" t="s">
        <v>0</v>
      </c>
      <c r="F8" s="10"/>
    </row>
    <row r="9" spans="1:6" ht="18.75" hidden="1">
      <c r="A9" s="6"/>
      <c r="B9" s="6"/>
      <c r="C9" s="6"/>
      <c r="D9" s="9"/>
      <c r="E9" s="9" t="s">
        <v>1</v>
      </c>
      <c r="F9" s="10"/>
    </row>
    <row r="10" spans="1:6" ht="18.75" hidden="1">
      <c r="A10" s="6"/>
      <c r="B10" s="6"/>
      <c r="C10" s="6"/>
      <c r="D10" s="9"/>
      <c r="E10" s="9" t="s">
        <v>89</v>
      </c>
      <c r="F10" s="10"/>
    </row>
    <row r="11" spans="1:6" ht="18.75" hidden="1">
      <c r="A11" s="6"/>
      <c r="B11" s="6"/>
      <c r="C11" s="6"/>
      <c r="D11" s="9"/>
      <c r="E11" s="9" t="s">
        <v>125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146</v>
      </c>
      <c r="B18" s="38"/>
      <c r="C18" s="38"/>
      <c r="D18" s="38"/>
      <c r="E18" s="38"/>
      <c r="F18" s="8"/>
    </row>
    <row r="19" spans="1:6" ht="20.25">
      <c r="A19" s="28"/>
      <c r="B19" s="28"/>
      <c r="C19" s="11" t="s">
        <v>23</v>
      </c>
      <c r="D19" s="28"/>
      <c r="E19" s="28"/>
      <c r="F19" s="8"/>
    </row>
    <row r="20" spans="1:6" ht="20.25">
      <c r="A20" s="3"/>
      <c r="B20" s="12" t="s">
        <v>42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46</v>
      </c>
      <c r="F23" s="13" t="s">
        <v>51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E25*12</f>
        <v>1254000</v>
      </c>
    </row>
    <row r="26" spans="1:6" ht="28.5" customHeight="1">
      <c r="A26" s="14">
        <v>3</v>
      </c>
      <c r="B26" s="15" t="s">
        <v>8</v>
      </c>
      <c r="C26" s="21">
        <v>104500</v>
      </c>
      <c r="D26" s="14">
        <v>1</v>
      </c>
      <c r="E26" s="21">
        <f t="shared" ref="E26:E34" si="1">SUM(C26*D26)</f>
        <v>104500</v>
      </c>
      <c r="F26" s="21">
        <f t="shared" si="0"/>
        <v>1254000</v>
      </c>
    </row>
    <row r="27" spans="1:6" ht="25.5" customHeight="1">
      <c r="A27" s="14">
        <v>4</v>
      </c>
      <c r="B27" s="15" t="s">
        <v>6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7" customHeight="1">
      <c r="A28" s="14">
        <v>5</v>
      </c>
      <c r="B28" s="15" t="s">
        <v>7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6.2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7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1"/>
        <v>52250</v>
      </c>
      <c r="F30" s="21">
        <f t="shared" si="0"/>
        <v>627000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7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1"/>
        <v>104000</v>
      </c>
      <c r="F32" s="21">
        <f t="shared" si="0"/>
        <v>1248000</v>
      </c>
    </row>
    <row r="33" spans="1:6" ht="26.25" customHeight="1">
      <c r="A33" s="14">
        <v>10</v>
      </c>
      <c r="B33" s="15" t="s">
        <v>21</v>
      </c>
      <c r="C33" s="21">
        <v>104000</v>
      </c>
      <c r="D33" s="14">
        <v>0.5</v>
      </c>
      <c r="E33" s="21">
        <f t="shared" si="1"/>
        <v>52000</v>
      </c>
      <c r="F33" s="21">
        <f t="shared" si="0"/>
        <v>624000</v>
      </c>
    </row>
    <row r="34" spans="1:6" ht="30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1"/>
        <v>104000</v>
      </c>
      <c r="F34" s="21">
        <f t="shared" si="0"/>
        <v>1248000</v>
      </c>
    </row>
    <row r="35" spans="1:6" ht="27" customHeight="1">
      <c r="A35" s="24"/>
      <c r="B35" s="22" t="s">
        <v>14</v>
      </c>
      <c r="C35" s="24"/>
      <c r="D35" s="24">
        <f>SUM(D24:D34)</f>
        <v>16.23</v>
      </c>
      <c r="E35" s="23">
        <f>SUM(E24:E34)</f>
        <v>1827289.96</v>
      </c>
      <c r="F35" s="23">
        <f t="shared" si="0"/>
        <v>21927479.52</v>
      </c>
    </row>
    <row r="36" spans="1:6" ht="35.25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130</v>
      </c>
      <c r="B38" s="3"/>
      <c r="C38" s="3"/>
      <c r="D38" s="3"/>
      <c r="E38" s="12" t="s">
        <v>78</v>
      </c>
      <c r="F38" s="8"/>
    </row>
    <row r="39" spans="1:6" ht="39" customHeight="1">
      <c r="A39" s="12"/>
      <c r="B39" s="3"/>
      <c r="C39" s="3"/>
      <c r="D39" s="3"/>
      <c r="E39" s="12"/>
      <c r="F39" s="8"/>
    </row>
    <row r="40" spans="1:6" ht="20.25">
      <c r="A40" s="12" t="s">
        <v>181</v>
      </c>
      <c r="B40" s="3"/>
      <c r="C40" s="3"/>
      <c r="D40" s="3"/>
      <c r="E40" s="12" t="s">
        <v>79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7.25">
      <c r="A46" s="8"/>
      <c r="B46" s="8"/>
      <c r="C46" s="8"/>
      <c r="D46" s="8"/>
      <c r="E46" s="4" t="s">
        <v>80</v>
      </c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J15" sqref="J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5" customWidth="1"/>
  </cols>
  <sheetData>
    <row r="1" spans="1:6" ht="18.75">
      <c r="E1" s="9" t="s">
        <v>61</v>
      </c>
    </row>
    <row r="2" spans="1:6" ht="18.75"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173</v>
      </c>
      <c r="F4" s="39"/>
    </row>
    <row r="5" spans="1:6" ht="18.75">
      <c r="A5" s="1"/>
      <c r="B5" s="1"/>
      <c r="C5" s="1"/>
      <c r="D5" s="1"/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99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100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136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2.25" customHeight="1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4.75" customHeight="1">
      <c r="A26" s="14">
        <v>3</v>
      </c>
      <c r="B26" s="15" t="s">
        <v>8</v>
      </c>
      <c r="C26" s="21">
        <v>104500</v>
      </c>
      <c r="D26" s="14">
        <v>1</v>
      </c>
      <c r="E26" s="21">
        <f t="shared" ref="E26" si="1">SUM(C26*D26)</f>
        <v>104500</v>
      </c>
      <c r="F26" s="21">
        <f t="shared" si="0"/>
        <v>1254000</v>
      </c>
    </row>
    <row r="27" spans="1:6" ht="24" customHeight="1">
      <c r="A27" s="14">
        <v>4</v>
      </c>
      <c r="B27" s="15" t="s">
        <v>6</v>
      </c>
      <c r="C27" s="21">
        <v>130952</v>
      </c>
      <c r="D27" s="14">
        <v>4.4800000000000004</v>
      </c>
      <c r="E27" s="21">
        <f t="shared" ref="E27:E34" si="2">SUM(C27*D27)</f>
        <v>586664.96000000008</v>
      </c>
      <c r="F27" s="21">
        <f t="shared" si="0"/>
        <v>7039979.5200000014</v>
      </c>
    </row>
    <row r="28" spans="1:6" ht="25.5" customHeight="1">
      <c r="A28" s="14">
        <v>5</v>
      </c>
      <c r="B28" s="15" t="s">
        <v>7</v>
      </c>
      <c r="C28" s="21">
        <v>104000</v>
      </c>
      <c r="D28" s="14">
        <v>4</v>
      </c>
      <c r="E28" s="21">
        <f t="shared" si="2"/>
        <v>416000</v>
      </c>
      <c r="F28" s="21">
        <f t="shared" si="0"/>
        <v>4992000</v>
      </c>
    </row>
    <row r="29" spans="1:6" ht="24.7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2"/>
        <v>78375</v>
      </c>
      <c r="F29" s="21">
        <f t="shared" si="0"/>
        <v>940500</v>
      </c>
    </row>
    <row r="30" spans="1:6" ht="24.7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2"/>
        <v>52250</v>
      </c>
      <c r="F30" s="21">
        <f t="shared" si="0"/>
        <v>627000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7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6" ht="28.5" customHeight="1">
      <c r="A33" s="14">
        <v>10</v>
      </c>
      <c r="B33" s="15" t="s">
        <v>18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7.7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0"/>
        <v>1248000</v>
      </c>
    </row>
    <row r="35" spans="1:6" ht="27" customHeight="1">
      <c r="A35" s="14"/>
      <c r="B35" s="22" t="s">
        <v>14</v>
      </c>
      <c r="C35" s="24"/>
      <c r="D35" s="24">
        <f>SUM(D24:D34)</f>
        <v>16.23</v>
      </c>
      <c r="E35" s="23">
        <f>SUM(E24:E34)</f>
        <v>1827289.96</v>
      </c>
      <c r="F35" s="23">
        <f t="shared" si="0"/>
        <v>21927479.52</v>
      </c>
    </row>
    <row r="36" spans="1:6" ht="36.75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45.75" customHeight="1">
      <c r="A39" s="12"/>
      <c r="B39" s="3"/>
      <c r="C39" s="3"/>
      <c r="D39" s="3"/>
      <c r="E39" s="12"/>
      <c r="F39" s="8"/>
    </row>
    <row r="40" spans="1:6" ht="20.25">
      <c r="A40" s="12" t="s">
        <v>30</v>
      </c>
      <c r="B40" s="3"/>
      <c r="C40" s="3"/>
      <c r="D40" s="3"/>
      <c r="E40" s="12" t="s">
        <v>32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A15:E15"/>
    <mergeCell ref="A16:E16"/>
    <mergeCell ref="A17:E17"/>
    <mergeCell ref="A18:E18"/>
    <mergeCell ref="E4:F4"/>
  </mergeCells>
  <pageMargins left="0.70866141732283472" right="0.70866141732283472" top="0.74803149606299213" bottom="0.74803149606299213" header="0.31496062992125984" footer="0.31496062992125984"/>
  <pageSetup paperSize="9" scale="51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5"/>
  <sheetViews>
    <sheetView zoomScaleSheetLayoutView="100" workbookViewId="0">
      <selection activeCell="A38" sqref="A38:F3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5703125" customWidth="1"/>
  </cols>
  <sheetData>
    <row r="1" spans="1:6" ht="18.75">
      <c r="E1" s="9" t="s">
        <v>62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172</v>
      </c>
      <c r="F4" s="39"/>
    </row>
    <row r="5" spans="1:6" ht="18.75"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101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102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48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79.5" customHeight="1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46</v>
      </c>
      <c r="F23" s="13" t="s">
        <v>51</v>
      </c>
    </row>
    <row r="24" spans="1:6" ht="26.25" customHeight="1">
      <c r="A24" s="14">
        <v>1</v>
      </c>
      <c r="B24" s="15" t="s">
        <v>4</v>
      </c>
      <c r="C24" s="21">
        <v>152906</v>
      </c>
      <c r="D24" s="14">
        <v>1</v>
      </c>
      <c r="E24" s="21">
        <f>SUM(C24*D24)</f>
        <v>152906</v>
      </c>
      <c r="F24" s="21">
        <f>+E24*12</f>
        <v>1834872</v>
      </c>
    </row>
    <row r="25" spans="1:6" ht="21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8" si="1">+E25*12</f>
        <v>1254000</v>
      </c>
    </row>
    <row r="26" spans="1:6" ht="24.75" customHeight="1">
      <c r="A26" s="14">
        <v>3</v>
      </c>
      <c r="B26" s="15" t="s">
        <v>8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6</v>
      </c>
      <c r="C27" s="21">
        <v>130952</v>
      </c>
      <c r="D27" s="14">
        <v>4.4800000000000004</v>
      </c>
      <c r="E27" s="21">
        <f t="shared" ref="E27:E34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4.75" customHeight="1">
      <c r="A29" s="14">
        <v>6</v>
      </c>
      <c r="B29" s="15" t="s">
        <v>87</v>
      </c>
      <c r="C29" s="21">
        <v>147323</v>
      </c>
      <c r="D29" s="14">
        <v>4.45</v>
      </c>
      <c r="E29" s="21">
        <f t="shared" si="3"/>
        <v>655587.35</v>
      </c>
      <c r="F29" s="21">
        <f t="shared" si="1"/>
        <v>7867048.1999999993</v>
      </c>
    </row>
    <row r="30" spans="1:6" ht="27.75" customHeight="1">
      <c r="A30" s="14">
        <v>7</v>
      </c>
      <c r="B30" s="15" t="s">
        <v>9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6.25" customHeight="1">
      <c r="A31" s="14">
        <v>8</v>
      </c>
      <c r="B31" s="15" t="s">
        <v>5</v>
      </c>
      <c r="C31" s="21">
        <v>104500</v>
      </c>
      <c r="D31" s="14">
        <v>1</v>
      </c>
      <c r="E31" s="21">
        <f t="shared" si="3"/>
        <v>104500</v>
      </c>
      <c r="F31" s="21">
        <f t="shared" si="1"/>
        <v>1254000</v>
      </c>
    </row>
    <row r="32" spans="1:6" ht="26.25" customHeight="1">
      <c r="A32" s="14">
        <v>9</v>
      </c>
      <c r="B32" s="15" t="s">
        <v>13</v>
      </c>
      <c r="C32" s="21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 t="shared" si="3"/>
        <v>104000</v>
      </c>
      <c r="F34" s="21">
        <f t="shared" si="1"/>
        <v>1248000</v>
      </c>
    </row>
    <row r="35" spans="1:6" ht="27" customHeight="1">
      <c r="A35" s="14">
        <v>12</v>
      </c>
      <c r="B35" s="15" t="s">
        <v>20</v>
      </c>
      <c r="C35" s="21">
        <v>104000</v>
      </c>
      <c r="D35" s="14">
        <v>1</v>
      </c>
      <c r="E35" s="21">
        <f t="shared" ref="E35:E37" si="4">SUM(C35*D35)</f>
        <v>104000</v>
      </c>
      <c r="F35" s="21">
        <f t="shared" si="1"/>
        <v>1248000</v>
      </c>
    </row>
    <row r="36" spans="1:6" ht="24.75" customHeight="1">
      <c r="A36" s="14">
        <v>13</v>
      </c>
      <c r="B36" s="15" t="s">
        <v>18</v>
      </c>
      <c r="C36" s="21">
        <v>104000</v>
      </c>
      <c r="D36" s="14">
        <v>0.5</v>
      </c>
      <c r="E36" s="21">
        <f t="shared" si="4"/>
        <v>52000</v>
      </c>
      <c r="F36" s="21">
        <f t="shared" si="1"/>
        <v>624000</v>
      </c>
    </row>
    <row r="37" spans="1:6" ht="24.75" customHeight="1">
      <c r="A37" s="14">
        <v>14</v>
      </c>
      <c r="B37" s="15" t="s">
        <v>19</v>
      </c>
      <c r="C37" s="21">
        <v>104000</v>
      </c>
      <c r="D37" s="14">
        <v>1</v>
      </c>
      <c r="E37" s="21">
        <f t="shared" si="4"/>
        <v>104000</v>
      </c>
      <c r="F37" s="21">
        <f t="shared" si="1"/>
        <v>1248000</v>
      </c>
    </row>
    <row r="38" spans="1:6" ht="27" customHeight="1">
      <c r="A38" s="24"/>
      <c r="B38" s="22" t="s">
        <v>14</v>
      </c>
      <c r="C38" s="24"/>
      <c r="D38" s="24">
        <f>SUM(D24:D37)</f>
        <v>22.93</v>
      </c>
      <c r="E38" s="23">
        <f>SUM(E24:E37)</f>
        <v>2749158.31</v>
      </c>
      <c r="F38" s="23">
        <f t="shared" si="1"/>
        <v>32989899.719999999</v>
      </c>
    </row>
    <row r="39" spans="1:6" ht="27" customHeight="1">
      <c r="A39" s="32"/>
      <c r="B39" s="18"/>
      <c r="C39" s="41"/>
      <c r="D39" s="41"/>
      <c r="E39" s="41"/>
      <c r="F39" s="19"/>
    </row>
    <row r="40" spans="1:6" ht="27" customHeight="1">
      <c r="A40" s="32"/>
      <c r="B40" s="42"/>
      <c r="C40" s="42"/>
      <c r="D40" s="42"/>
      <c r="E40" s="42"/>
      <c r="F40" s="19"/>
    </row>
    <row r="41" spans="1:6" ht="27" customHeight="1">
      <c r="A41" s="32"/>
      <c r="B41" s="40"/>
      <c r="C41" s="40"/>
      <c r="D41" s="40"/>
      <c r="E41" s="40"/>
      <c r="F41" s="19"/>
    </row>
    <row r="42" spans="1:6" ht="27" customHeight="1">
      <c r="A42" s="32"/>
      <c r="B42" s="31"/>
      <c r="C42" s="31"/>
      <c r="D42" s="31"/>
      <c r="E42" s="31"/>
      <c r="F42" s="19"/>
    </row>
    <row r="43" spans="1:6" ht="31.5" customHeight="1">
      <c r="A43" s="16"/>
      <c r="B43" s="16"/>
      <c r="C43" s="16"/>
      <c r="D43" s="16"/>
      <c r="E43" s="16"/>
      <c r="F43" s="8"/>
    </row>
    <row r="44" spans="1:6" ht="20.25">
      <c r="A44" s="12" t="s">
        <v>15</v>
      </c>
      <c r="B44" s="12"/>
      <c r="C44" s="12"/>
      <c r="D44" s="12"/>
      <c r="E44" s="3"/>
      <c r="F44" s="20"/>
    </row>
    <row r="45" spans="1:6" ht="20.25">
      <c r="A45" s="12" t="s">
        <v>133</v>
      </c>
      <c r="B45" s="3"/>
      <c r="C45" s="3"/>
      <c r="D45" s="3"/>
      <c r="E45" s="12" t="s">
        <v>78</v>
      </c>
      <c r="F45" s="8"/>
    </row>
    <row r="46" spans="1:6" ht="40.5" customHeight="1">
      <c r="A46" s="12"/>
      <c r="B46" s="3"/>
      <c r="C46" s="3"/>
      <c r="D46" s="3"/>
      <c r="E46" s="12"/>
      <c r="F46" s="8"/>
    </row>
    <row r="47" spans="1:6" ht="20.25">
      <c r="A47" s="12" t="s">
        <v>151</v>
      </c>
      <c r="B47" s="3"/>
      <c r="C47" s="3"/>
      <c r="D47" s="3"/>
      <c r="E47" s="12" t="s">
        <v>81</v>
      </c>
      <c r="F47" s="8"/>
    </row>
    <row r="48" spans="1:6" ht="20.25">
      <c r="A48" s="12"/>
      <c r="B48" s="3"/>
      <c r="C48" s="3"/>
      <c r="D48" s="3"/>
      <c r="E48" s="12"/>
      <c r="F48" s="8"/>
    </row>
    <row r="49" spans="1:6" ht="20.25">
      <c r="A49" s="12" t="s">
        <v>15</v>
      </c>
      <c r="B49" s="3"/>
      <c r="C49" s="3"/>
      <c r="D49" s="3"/>
      <c r="E49" s="12"/>
      <c r="F49" s="8"/>
    </row>
    <row r="50" spans="1:6" ht="20.25">
      <c r="A50" s="12" t="s">
        <v>16</v>
      </c>
      <c r="B50" s="3"/>
      <c r="C50" s="3"/>
      <c r="D50" s="3"/>
      <c r="E50" s="12"/>
      <c r="F50" s="8"/>
    </row>
    <row r="51" spans="1:6" ht="20.25">
      <c r="A51" s="12" t="s">
        <v>17</v>
      </c>
      <c r="B51" s="3"/>
      <c r="C51" s="3"/>
      <c r="D51" s="3"/>
      <c r="E51" s="12" t="s">
        <v>129</v>
      </c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7.25">
      <c r="A54" s="8"/>
      <c r="B54" s="8"/>
      <c r="C54" s="8"/>
      <c r="D54" s="8"/>
      <c r="E54" s="4" t="s">
        <v>80</v>
      </c>
      <c r="F54" s="8"/>
    </row>
    <row r="55" spans="1:6">
      <c r="A55" s="8"/>
      <c r="B55" s="8"/>
      <c r="C55" s="8"/>
      <c r="D55" s="8"/>
      <c r="E55" s="8"/>
      <c r="F55" s="8"/>
    </row>
  </sheetData>
  <mergeCells count="8">
    <mergeCell ref="E4:F4"/>
    <mergeCell ref="B41:E41"/>
    <mergeCell ref="A15:E15"/>
    <mergeCell ref="A16:E16"/>
    <mergeCell ref="A17:E17"/>
    <mergeCell ref="A18:E18"/>
    <mergeCell ref="C39:E39"/>
    <mergeCell ref="B40:E40"/>
  </mergeCells>
  <pageMargins left="0.70866141732283472" right="0.70866141732283472" top="0.74803149606299213" bottom="0.74803149606299213" header="0.31496062992125984" footer="0.31496062992125984"/>
  <pageSetup paperSize="9" scale="5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H13" sqref="H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5.5703125" customWidth="1"/>
  </cols>
  <sheetData>
    <row r="1" spans="1:6" ht="18.75">
      <c r="E1" s="9" t="s">
        <v>63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173</v>
      </c>
      <c r="F4" s="39"/>
    </row>
    <row r="5" spans="1:6" ht="18.75">
      <c r="E5" s="9" t="s">
        <v>169</v>
      </c>
    </row>
    <row r="6" spans="1:6" ht="17.25">
      <c r="A6" s="6"/>
      <c r="B6" s="6"/>
      <c r="C6" s="6"/>
      <c r="D6" s="6"/>
      <c r="E6" s="7"/>
      <c r="F6" s="8"/>
    </row>
    <row r="7" spans="1:6" ht="18.75" hidden="1">
      <c r="A7" s="6"/>
      <c r="B7" s="6"/>
      <c r="C7" s="6"/>
      <c r="D7" s="8"/>
      <c r="E7" s="9" t="s">
        <v>103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104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6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156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4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7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ref="E26" si="2">SUM(C26*D26)</f>
        <v>130625</v>
      </c>
      <c r="F26" s="21">
        <f t="shared" si="1"/>
        <v>1567500</v>
      </c>
    </row>
    <row r="27" spans="1:6" ht="24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.7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3.2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4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3.2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11</v>
      </c>
      <c r="C33" s="21">
        <v>104000</v>
      </c>
      <c r="D33" s="14">
        <v>1</v>
      </c>
      <c r="E33" s="21">
        <f t="shared" ref="E33:E34" si="4">SUM(C33*D33)</f>
        <v>104000</v>
      </c>
      <c r="F33" s="21">
        <f t="shared" si="1"/>
        <v>1248000</v>
      </c>
    </row>
    <row r="34" spans="1:6" ht="22.5" customHeight="1">
      <c r="A34" s="14">
        <v>11</v>
      </c>
      <c r="B34" s="15" t="s">
        <v>18</v>
      </c>
      <c r="C34" s="21">
        <v>104000</v>
      </c>
      <c r="D34" s="14">
        <v>0.5</v>
      </c>
      <c r="E34" s="21">
        <f t="shared" si="4"/>
        <v>52000</v>
      </c>
      <c r="F34" s="21">
        <f t="shared" si="1"/>
        <v>624000</v>
      </c>
    </row>
    <row r="35" spans="1:6" ht="22.5" customHeight="1">
      <c r="A35" s="14">
        <v>12</v>
      </c>
      <c r="B35" s="15" t="s">
        <v>20</v>
      </c>
      <c r="C35" s="21">
        <v>104000</v>
      </c>
      <c r="D35" s="14">
        <v>0.5</v>
      </c>
      <c r="E35" s="21">
        <f t="shared" ref="E35:E36" si="5">SUM(C35*D35)</f>
        <v>52000</v>
      </c>
      <c r="F35" s="21">
        <f t="shared" si="1"/>
        <v>624000</v>
      </c>
    </row>
    <row r="36" spans="1:6" ht="27.7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si="5"/>
        <v>104000</v>
      </c>
      <c r="F36" s="21">
        <f t="shared" si="1"/>
        <v>1248000</v>
      </c>
    </row>
    <row r="37" spans="1:6" ht="25.5" customHeight="1">
      <c r="A37" s="14"/>
      <c r="B37" s="22" t="s">
        <v>14</v>
      </c>
      <c r="C37" s="24"/>
      <c r="D37" s="24">
        <f>SUM(D24:D36)</f>
        <v>20.350000000000001</v>
      </c>
      <c r="E37" s="23">
        <f>SUM(E24:E36)</f>
        <v>2286456.2000000002</v>
      </c>
      <c r="F37" s="23">
        <f t="shared" si="1"/>
        <v>27437474.400000002</v>
      </c>
    </row>
    <row r="38" spans="1:6" ht="33" customHeight="1">
      <c r="A38" s="16"/>
      <c r="B38" s="16"/>
      <c r="C38" s="16"/>
      <c r="D38" s="16"/>
      <c r="E38" s="16"/>
      <c r="F38" s="8"/>
    </row>
    <row r="39" spans="1:6" ht="20.25">
      <c r="A39" s="12" t="s">
        <v>15</v>
      </c>
      <c r="B39" s="12"/>
      <c r="C39" s="12"/>
      <c r="D39" s="12"/>
      <c r="E39" s="3"/>
      <c r="F39" s="8"/>
    </row>
    <row r="40" spans="1:6" ht="20.25">
      <c r="A40" s="12" t="s">
        <v>133</v>
      </c>
      <c r="B40" s="3"/>
      <c r="C40" s="3"/>
      <c r="D40" s="3"/>
      <c r="E40" s="12" t="s">
        <v>78</v>
      </c>
      <c r="F40" s="8"/>
    </row>
    <row r="41" spans="1:6" ht="36.75" customHeight="1">
      <c r="A41" s="12"/>
      <c r="B41" s="3"/>
      <c r="C41" s="3"/>
      <c r="D41" s="3"/>
      <c r="E41" s="12"/>
      <c r="F41" s="8"/>
    </row>
    <row r="42" spans="1:6" ht="20.25">
      <c r="A42" s="12" t="s">
        <v>30</v>
      </c>
      <c r="B42" s="3"/>
      <c r="C42" s="3"/>
      <c r="D42" s="3"/>
      <c r="E42" s="12" t="s">
        <v>33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15</v>
      </c>
      <c r="B44" s="3"/>
      <c r="C44" s="3"/>
      <c r="D44" s="3"/>
      <c r="E44" s="12"/>
      <c r="F44" s="8"/>
    </row>
    <row r="45" spans="1:6" ht="20.25">
      <c r="A45" s="12" t="s">
        <v>16</v>
      </c>
      <c r="B45" s="3"/>
      <c r="C45" s="3"/>
      <c r="D45" s="3"/>
      <c r="E45" s="12"/>
      <c r="F45" s="8"/>
    </row>
    <row r="46" spans="1:6" ht="20.25">
      <c r="A46" s="12" t="s">
        <v>17</v>
      </c>
      <c r="B46" s="3"/>
      <c r="C46" s="3"/>
      <c r="D46" s="3"/>
      <c r="E46" s="12" t="s">
        <v>129</v>
      </c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7.25">
      <c r="A49" s="8"/>
      <c r="B49" s="8"/>
      <c r="C49" s="8"/>
      <c r="D49" s="8"/>
      <c r="E49" s="4" t="s">
        <v>80</v>
      </c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3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I13" sqref="I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85546875" customWidth="1"/>
  </cols>
  <sheetData>
    <row r="1" spans="1:6" ht="18.75">
      <c r="E1" s="9" t="s">
        <v>64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179</v>
      </c>
      <c r="F4" s="39"/>
    </row>
    <row r="5" spans="1:6" ht="18.75"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105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89</v>
      </c>
      <c r="F10" s="10"/>
    </row>
    <row r="11" spans="1:6" ht="18.75" hidden="1">
      <c r="A11" s="6"/>
      <c r="B11" s="6"/>
      <c r="C11" s="6"/>
      <c r="D11" s="8"/>
      <c r="E11" s="9" t="s">
        <v>106</v>
      </c>
      <c r="F11" s="10"/>
    </row>
    <row r="12" spans="1:6" ht="17.25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157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23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C24*D24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C25*D25</f>
        <v>104500</v>
      </c>
      <c r="F25" s="21">
        <f t="shared" ref="F25:F37" si="1">E25*12</f>
        <v>1254000</v>
      </c>
    </row>
    <row r="26" spans="1:6" ht="24.7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ref="E26" si="2">C26*D26</f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ref="E27:E31" si="3">C27*D27</f>
        <v>733331.2</v>
      </c>
      <c r="F27" s="21">
        <f t="shared" si="1"/>
        <v>8799974.3999999985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3.2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5.5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4.75" customHeight="1">
      <c r="A32" s="14">
        <v>9</v>
      </c>
      <c r="B32" s="15" t="s">
        <v>13</v>
      </c>
      <c r="C32" s="21">
        <v>104000</v>
      </c>
      <c r="D32" s="14">
        <v>0.25</v>
      </c>
      <c r="E32" s="21">
        <f>C32*D32</f>
        <v>26000</v>
      </c>
      <c r="F32" s="21">
        <f t="shared" si="1"/>
        <v>312000</v>
      </c>
    </row>
    <row r="33" spans="1:6" ht="25.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ref="E33" si="4">C33*D33</f>
        <v>104000</v>
      </c>
      <c r="F33" s="21">
        <f t="shared" si="1"/>
        <v>1248000</v>
      </c>
    </row>
    <row r="34" spans="1:6" ht="24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>C34*D34</f>
        <v>104000</v>
      </c>
      <c r="F34" s="21">
        <f t="shared" si="1"/>
        <v>1248000</v>
      </c>
    </row>
    <row r="35" spans="1:6" ht="24" customHeight="1">
      <c r="A35" s="14">
        <v>12</v>
      </c>
      <c r="B35" s="15" t="s">
        <v>20</v>
      </c>
      <c r="C35" s="21">
        <v>104000</v>
      </c>
      <c r="D35" s="14">
        <v>0.5</v>
      </c>
      <c r="E35" s="21">
        <f t="shared" ref="E35:E36" si="5">C35*D35</f>
        <v>52000</v>
      </c>
      <c r="F35" s="21">
        <f t="shared" si="1"/>
        <v>624000</v>
      </c>
    </row>
    <row r="36" spans="1:6" ht="26.2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si="5"/>
        <v>104000</v>
      </c>
      <c r="F36" s="21">
        <f t="shared" si="1"/>
        <v>1248000</v>
      </c>
    </row>
    <row r="37" spans="1:6" ht="24.75" customHeight="1">
      <c r="A37" s="14"/>
      <c r="B37" s="22" t="s">
        <v>14</v>
      </c>
      <c r="C37" s="23"/>
      <c r="D37" s="24">
        <f>SUM(D24:D36)</f>
        <v>20.100000000000001</v>
      </c>
      <c r="E37" s="23">
        <f>SUM(E24:E36)</f>
        <v>2260456.2000000002</v>
      </c>
      <c r="F37" s="23">
        <f t="shared" si="1"/>
        <v>27125474.400000002</v>
      </c>
    </row>
    <row r="38" spans="1:6" ht="29.25" customHeight="1">
      <c r="A38" s="16"/>
      <c r="B38" s="16"/>
      <c r="C38" s="16"/>
      <c r="D38" s="16"/>
      <c r="E38" s="16"/>
      <c r="F38" s="8"/>
    </row>
    <row r="39" spans="1:6" ht="20.25">
      <c r="A39" s="12" t="s">
        <v>15</v>
      </c>
      <c r="B39" s="12"/>
      <c r="C39" s="12"/>
      <c r="D39" s="12"/>
      <c r="E39" s="3"/>
      <c r="F39" s="8"/>
    </row>
    <row r="40" spans="1:6" ht="20.25">
      <c r="A40" s="12" t="s">
        <v>133</v>
      </c>
      <c r="B40" s="3"/>
      <c r="C40" s="3"/>
      <c r="D40" s="3"/>
      <c r="E40" s="12" t="s">
        <v>78</v>
      </c>
      <c r="F40" s="8"/>
    </row>
    <row r="41" spans="1:6" ht="32.25" customHeight="1">
      <c r="A41" s="12"/>
      <c r="B41" s="3"/>
      <c r="C41" s="3"/>
      <c r="D41" s="3"/>
      <c r="E41" s="12"/>
      <c r="F41" s="8"/>
    </row>
    <row r="42" spans="1:6" ht="20.25">
      <c r="A42" s="12" t="s">
        <v>30</v>
      </c>
      <c r="B42" s="3"/>
      <c r="C42" s="3"/>
      <c r="D42" s="3"/>
      <c r="E42" s="12" t="s">
        <v>34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15</v>
      </c>
      <c r="B44" s="3"/>
      <c r="C44" s="3"/>
      <c r="D44" s="3"/>
      <c r="E44" s="12"/>
      <c r="F44" s="8"/>
    </row>
    <row r="45" spans="1:6" ht="20.25">
      <c r="A45" s="12" t="s">
        <v>16</v>
      </c>
      <c r="B45" s="3"/>
      <c r="C45" s="3"/>
      <c r="D45" s="3"/>
      <c r="E45" s="12"/>
      <c r="F45" s="8"/>
    </row>
    <row r="46" spans="1:6" ht="20.25">
      <c r="A46" s="12" t="s">
        <v>17</v>
      </c>
      <c r="B46" s="3"/>
      <c r="C46" s="3"/>
      <c r="D46" s="3"/>
      <c r="E46" s="12" t="s">
        <v>128</v>
      </c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7.25">
      <c r="A49" s="8"/>
      <c r="B49" s="8"/>
      <c r="C49" s="8"/>
      <c r="D49" s="8"/>
      <c r="E49" s="4" t="s">
        <v>80</v>
      </c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H18" sqref="H18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 ht="18.75">
      <c r="E1" s="9" t="s">
        <v>65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178</v>
      </c>
      <c r="F4" s="39"/>
    </row>
    <row r="5" spans="1:6" ht="18.75">
      <c r="E5" s="9" t="s">
        <v>168</v>
      </c>
    </row>
    <row r="6" spans="1:6" ht="17.25">
      <c r="A6" s="6"/>
      <c r="B6" s="6"/>
      <c r="C6" s="6"/>
      <c r="D6" s="6"/>
      <c r="E6" s="7"/>
      <c r="F6" s="8"/>
    </row>
    <row r="7" spans="1:6" ht="18.75" hidden="1">
      <c r="A7" s="6"/>
      <c r="B7" s="6"/>
      <c r="C7" s="6"/>
      <c r="D7" s="8"/>
      <c r="E7" s="9" t="s">
        <v>107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108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137</v>
      </c>
      <c r="B18" s="38"/>
      <c r="C18" s="38"/>
      <c r="D18" s="38"/>
      <c r="E18" s="38"/>
      <c r="F18" s="8"/>
    </row>
    <row r="19" spans="1:6" ht="30" customHeight="1">
      <c r="A19" s="29"/>
      <c r="B19" s="29"/>
      <c r="C19" s="11" t="s">
        <v>23</v>
      </c>
      <c r="D19" s="29"/>
      <c r="E19" s="29"/>
      <c r="F19" s="34"/>
    </row>
    <row r="20" spans="1:6" ht="20.25">
      <c r="A20" s="3"/>
      <c r="B20" s="12" t="s">
        <v>42</v>
      </c>
      <c r="C20" s="17">
        <v>27</v>
      </c>
      <c r="D20" s="3"/>
      <c r="E20" s="3"/>
      <c r="F20" s="35"/>
    </row>
    <row r="21" spans="1:6" ht="20.25">
      <c r="A21" s="12"/>
      <c r="B21" s="3"/>
      <c r="C21" s="3"/>
      <c r="D21" s="3"/>
      <c r="E21" s="3"/>
      <c r="F21" s="34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8.5" customHeight="1">
      <c r="A26" s="14">
        <v>3</v>
      </c>
      <c r="B26" s="15" t="s">
        <v>8</v>
      </c>
      <c r="C26" s="21">
        <v>104500</v>
      </c>
      <c r="D26" s="14">
        <v>1.5</v>
      </c>
      <c r="E26" s="21">
        <f t="shared" ref="E26:E34" si="2">SUM(C26*D26)</f>
        <v>156750</v>
      </c>
      <c r="F26" s="21">
        <f t="shared" si="1"/>
        <v>1881000</v>
      </c>
    </row>
    <row r="27" spans="1:6" ht="28.5" customHeight="1">
      <c r="A27" s="14">
        <v>4</v>
      </c>
      <c r="B27" s="15" t="s">
        <v>6</v>
      </c>
      <c r="C27" s="21">
        <v>130952</v>
      </c>
      <c r="D27" s="14">
        <v>6.72</v>
      </c>
      <c r="E27" s="21">
        <f t="shared" ref="E27:E32" si="3">SUM(C27*D27)</f>
        <v>879997.43999999994</v>
      </c>
      <c r="F27" s="21">
        <f t="shared" si="1"/>
        <v>10559969.279999999</v>
      </c>
    </row>
    <row r="28" spans="1:6" ht="28.5" customHeight="1">
      <c r="A28" s="14">
        <v>5</v>
      </c>
      <c r="B28" s="15" t="s">
        <v>7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8.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3.2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6.2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7.75" customHeight="1">
      <c r="A33" s="14">
        <v>10</v>
      </c>
      <c r="B33" s="15" t="s">
        <v>20</v>
      </c>
      <c r="C33" s="21">
        <v>104000</v>
      </c>
      <c r="D33" s="14">
        <v>0.5</v>
      </c>
      <c r="E33" s="21">
        <f t="shared" si="2"/>
        <v>52000</v>
      </c>
      <c r="F33" s="21">
        <f t="shared" si="1"/>
        <v>624000</v>
      </c>
    </row>
    <row r="34" spans="1:6" ht="27.75" customHeight="1">
      <c r="A34" s="14">
        <v>12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27" customHeight="1">
      <c r="A35" s="14"/>
      <c r="B35" s="22" t="s">
        <v>14</v>
      </c>
      <c r="C35" s="24"/>
      <c r="D35" s="24">
        <f>SUM(D24:D34)</f>
        <v>21.72</v>
      </c>
      <c r="E35" s="23">
        <f>SUM(E24:E34)</f>
        <v>2459247.44</v>
      </c>
      <c r="F35" s="23">
        <f t="shared" si="1"/>
        <v>29510969.280000001</v>
      </c>
    </row>
    <row r="36" spans="1:6" ht="33.75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31.5" customHeight="1">
      <c r="A39" s="12"/>
      <c r="B39" s="3"/>
      <c r="C39" s="3"/>
      <c r="D39" s="3"/>
      <c r="E39" s="12"/>
      <c r="F39" s="8"/>
    </row>
    <row r="40" spans="1:6" ht="20.25">
      <c r="A40" s="12" t="s">
        <v>181</v>
      </c>
      <c r="B40" s="3"/>
      <c r="C40" s="3"/>
      <c r="D40" s="3"/>
      <c r="E40" s="12" t="s">
        <v>35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H12" sqref="H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 ht="18.75">
      <c r="E1" s="9" t="s">
        <v>66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109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138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14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4.5" customHeight="1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9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5.5" customHeight="1">
      <c r="A25" s="14">
        <v>2</v>
      </c>
      <c r="B25" s="15" t="s">
        <v>12</v>
      </c>
      <c r="C25" s="21">
        <v>104500</v>
      </c>
      <c r="D25" s="14">
        <v>0.25</v>
      </c>
      <c r="E25" s="21">
        <f t="shared" ref="E25" si="0">SUM(C25*D25)</f>
        <v>26125</v>
      </c>
      <c r="F25" s="21">
        <f t="shared" ref="F25:F36" si="1">+E25*12</f>
        <v>313500</v>
      </c>
    </row>
    <row r="26" spans="1:6" ht="27.75" customHeight="1">
      <c r="A26" s="14">
        <v>3</v>
      </c>
      <c r="B26" s="15" t="s">
        <v>8</v>
      </c>
      <c r="C26" s="21">
        <v>104500</v>
      </c>
      <c r="D26" s="14">
        <v>0.5</v>
      </c>
      <c r="E26" s="21">
        <f t="shared" ref="E26" si="2">SUM(C26*D26)</f>
        <v>52250</v>
      </c>
      <c r="F26" s="21">
        <f t="shared" si="1"/>
        <v>627000</v>
      </c>
    </row>
    <row r="27" spans="1:6" ht="30" customHeight="1">
      <c r="A27" s="14">
        <v>4</v>
      </c>
      <c r="B27" s="15" t="s">
        <v>6</v>
      </c>
      <c r="C27" s="21">
        <v>130952</v>
      </c>
      <c r="D27" s="14">
        <v>2.2400000000000002</v>
      </c>
      <c r="E27" s="21">
        <f t="shared" ref="E27:E33" si="3">SUM(C27*D27)</f>
        <v>293332.48000000004</v>
      </c>
      <c r="F27" s="21">
        <f t="shared" si="1"/>
        <v>3519989.7600000007</v>
      </c>
    </row>
    <row r="28" spans="1:6" ht="21.75" customHeight="1">
      <c r="A28" s="14">
        <v>5</v>
      </c>
      <c r="B28" s="15" t="s">
        <v>7</v>
      </c>
      <c r="C28" s="21">
        <v>104000</v>
      </c>
      <c r="D28" s="14">
        <v>2</v>
      </c>
      <c r="E28" s="21">
        <f t="shared" si="3"/>
        <v>208000</v>
      </c>
      <c r="F28" s="21">
        <f t="shared" si="1"/>
        <v>2496000</v>
      </c>
    </row>
    <row r="29" spans="1:6" ht="24.75" customHeight="1">
      <c r="A29" s="14">
        <v>6</v>
      </c>
      <c r="B29" s="15" t="s">
        <v>9</v>
      </c>
      <c r="C29" s="21">
        <v>104500</v>
      </c>
      <c r="D29" s="14">
        <v>0.5</v>
      </c>
      <c r="E29" s="21">
        <f t="shared" si="3"/>
        <v>52250</v>
      </c>
      <c r="F29" s="21">
        <f t="shared" si="1"/>
        <v>627000</v>
      </c>
    </row>
    <row r="30" spans="1:6" ht="25.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3"/>
        <v>52250</v>
      </c>
      <c r="F30" s="21">
        <f t="shared" si="1"/>
        <v>627000</v>
      </c>
    </row>
    <row r="31" spans="1:6" ht="28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8.5" customHeight="1">
      <c r="A32" s="14">
        <v>9</v>
      </c>
      <c r="B32" s="15" t="s">
        <v>11</v>
      </c>
      <c r="C32" s="21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8.5" customHeight="1">
      <c r="A33" s="14">
        <v>10</v>
      </c>
      <c r="B33" s="15" t="s">
        <v>18</v>
      </c>
      <c r="C33" s="21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.75" hidden="1" customHeight="1">
      <c r="A34" s="14">
        <v>11</v>
      </c>
      <c r="B34" s="15"/>
      <c r="C34" s="21"/>
      <c r="D34" s="14"/>
      <c r="E34" s="21"/>
      <c r="F34" s="21">
        <f t="shared" si="1"/>
        <v>0</v>
      </c>
    </row>
    <row r="35" spans="1:6" ht="27.75" customHeight="1">
      <c r="A35" s="14">
        <v>11</v>
      </c>
      <c r="B35" s="15" t="s">
        <v>19</v>
      </c>
      <c r="C35" s="21">
        <v>104000</v>
      </c>
      <c r="D35" s="14">
        <v>1</v>
      </c>
      <c r="E35" s="21">
        <f t="shared" ref="E35" si="4">SUM(C35*D35)</f>
        <v>104000</v>
      </c>
      <c r="F35" s="21">
        <f t="shared" si="1"/>
        <v>1248000</v>
      </c>
    </row>
    <row r="36" spans="1:6" ht="31.5" customHeight="1">
      <c r="A36" s="24"/>
      <c r="B36" s="22" t="s">
        <v>14</v>
      </c>
      <c r="C36" s="23"/>
      <c r="D36" s="24">
        <f>SUM(D24:D35)</f>
        <v>9.99</v>
      </c>
      <c r="E36" s="23">
        <f>SUM(E24:E35)</f>
        <v>1117207.48</v>
      </c>
      <c r="F36" s="23">
        <f t="shared" si="1"/>
        <v>13406489.76</v>
      </c>
    </row>
    <row r="37" spans="1:6" ht="36" customHeight="1">
      <c r="A37" s="16"/>
      <c r="B37" s="16"/>
      <c r="C37" s="16"/>
      <c r="D37" s="16"/>
      <c r="E37" s="16"/>
      <c r="F37" s="8"/>
    </row>
    <row r="38" spans="1:6" ht="20.25">
      <c r="A38" s="12" t="s">
        <v>15</v>
      </c>
      <c r="B38" s="12"/>
      <c r="C38" s="12"/>
      <c r="D38" s="12"/>
      <c r="E38" s="3"/>
      <c r="F38" s="8"/>
    </row>
    <row r="39" spans="1:6" ht="20.25">
      <c r="A39" s="12" t="s">
        <v>133</v>
      </c>
      <c r="B39" s="3"/>
      <c r="C39" s="3"/>
      <c r="D39" s="3"/>
      <c r="E39" s="12" t="s">
        <v>78</v>
      </c>
      <c r="F39" s="8"/>
    </row>
    <row r="40" spans="1:6" ht="34.5" customHeight="1">
      <c r="A40" s="12"/>
      <c r="B40" s="3"/>
      <c r="C40" s="3"/>
      <c r="D40" s="3"/>
      <c r="E40" s="12"/>
      <c r="F40" s="8"/>
    </row>
    <row r="41" spans="1:6" ht="20.25">
      <c r="A41" s="12" t="s">
        <v>30</v>
      </c>
      <c r="B41" s="3"/>
      <c r="C41" s="3"/>
      <c r="D41" s="3"/>
      <c r="E41" s="12" t="s">
        <v>36</v>
      </c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 t="s">
        <v>15</v>
      </c>
      <c r="B43" s="3"/>
      <c r="C43" s="3"/>
      <c r="D43" s="3"/>
      <c r="E43" s="12"/>
      <c r="F43" s="8"/>
    </row>
    <row r="44" spans="1:6" ht="20.25">
      <c r="A44" s="12" t="s">
        <v>16</v>
      </c>
      <c r="B44" s="3"/>
      <c r="C44" s="3"/>
      <c r="D44" s="3"/>
      <c r="E44" s="12"/>
      <c r="F44" s="8"/>
    </row>
    <row r="45" spans="1:6" ht="20.25">
      <c r="A45" s="12" t="s">
        <v>17</v>
      </c>
      <c r="B45" s="3"/>
      <c r="C45" s="3"/>
      <c r="D45" s="3"/>
      <c r="E45" s="12" t="s">
        <v>129</v>
      </c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7.25">
      <c r="A48" s="8"/>
      <c r="B48" s="8"/>
      <c r="C48" s="8"/>
      <c r="D48" s="8"/>
      <c r="E48" s="4" t="s">
        <v>80</v>
      </c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H12" sqref="H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E1" s="9" t="s">
        <v>67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164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111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158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4" customHeight="1">
      <c r="A24" s="14">
        <v>1</v>
      </c>
      <c r="B24" s="15" t="s">
        <v>4</v>
      </c>
      <c r="C24" s="25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8.5" customHeight="1">
      <c r="A25" s="14">
        <v>2</v>
      </c>
      <c r="B25" s="15" t="s">
        <v>12</v>
      </c>
      <c r="C25" s="25">
        <v>104500</v>
      </c>
      <c r="D25" s="14">
        <v>1</v>
      </c>
      <c r="E25" s="21">
        <f t="shared" ref="E25" si="0">SUM(C25*D25)</f>
        <v>104500</v>
      </c>
      <c r="F25" s="21">
        <f t="shared" ref="F25:F36" si="1">+E25*12</f>
        <v>1254000</v>
      </c>
    </row>
    <row r="26" spans="1:6" ht="25.5" customHeight="1">
      <c r="A26" s="14">
        <v>3</v>
      </c>
      <c r="B26" s="15" t="s">
        <v>8</v>
      </c>
      <c r="C26" s="25">
        <v>104500</v>
      </c>
      <c r="D26" s="14">
        <v>1</v>
      </c>
      <c r="E26" s="21">
        <f t="shared" ref="E26:E35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6</v>
      </c>
      <c r="C27" s="25">
        <v>130952</v>
      </c>
      <c r="D27" s="14">
        <v>4.4800000000000004</v>
      </c>
      <c r="E27" s="21">
        <f t="shared" ref="E27:E34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7</v>
      </c>
      <c r="C28" s="25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2.5" customHeight="1">
      <c r="A29" s="14">
        <v>6</v>
      </c>
      <c r="B29" s="15" t="s">
        <v>9</v>
      </c>
      <c r="C29" s="25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4.75" customHeight="1">
      <c r="A30" s="14">
        <v>7</v>
      </c>
      <c r="B30" s="15" t="s">
        <v>5</v>
      </c>
      <c r="C30" s="25">
        <v>104500</v>
      </c>
      <c r="D30" s="14">
        <v>0.5</v>
      </c>
      <c r="E30" s="21">
        <f t="shared" si="3"/>
        <v>52250</v>
      </c>
      <c r="F30" s="21">
        <f t="shared" si="1"/>
        <v>627000</v>
      </c>
    </row>
    <row r="31" spans="1:6" ht="26.25" customHeight="1">
      <c r="A31" s="14">
        <v>8</v>
      </c>
      <c r="B31" s="15" t="s">
        <v>10</v>
      </c>
      <c r="C31" s="25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6.25" customHeight="1">
      <c r="A32" s="14">
        <v>9</v>
      </c>
      <c r="B32" s="15" t="s">
        <v>11</v>
      </c>
      <c r="C32" s="25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18</v>
      </c>
      <c r="C33" s="25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" customHeight="1">
      <c r="A34" s="14">
        <v>11</v>
      </c>
      <c r="B34" s="15" t="s">
        <v>20</v>
      </c>
      <c r="C34" s="25">
        <v>104000</v>
      </c>
      <c r="D34" s="14">
        <v>0.5</v>
      </c>
      <c r="E34" s="21">
        <f t="shared" si="3"/>
        <v>52000</v>
      </c>
      <c r="F34" s="21">
        <f t="shared" si="1"/>
        <v>624000</v>
      </c>
    </row>
    <row r="35" spans="1:6" ht="27" customHeight="1">
      <c r="A35" s="14">
        <v>12</v>
      </c>
      <c r="B35" s="15" t="s">
        <v>19</v>
      </c>
      <c r="C35" s="25">
        <v>104000</v>
      </c>
      <c r="D35" s="14">
        <v>1</v>
      </c>
      <c r="E35" s="21">
        <f t="shared" si="2"/>
        <v>104000</v>
      </c>
      <c r="F35" s="21">
        <f t="shared" si="1"/>
        <v>1248000</v>
      </c>
    </row>
    <row r="36" spans="1:6" ht="24.75" customHeight="1">
      <c r="A36" s="14"/>
      <c r="B36" s="22" t="s">
        <v>14</v>
      </c>
      <c r="C36" s="26"/>
      <c r="D36" s="24">
        <f>SUM(D24:D35)</f>
        <v>16.73</v>
      </c>
      <c r="E36" s="23">
        <f>SUM(E24:E35)</f>
        <v>1879289.96</v>
      </c>
      <c r="F36" s="23">
        <f t="shared" si="1"/>
        <v>22551479.52</v>
      </c>
    </row>
    <row r="37" spans="1:6">
      <c r="A37" s="16"/>
      <c r="B37" s="16"/>
      <c r="C37" s="16"/>
      <c r="D37" s="16"/>
      <c r="E37" s="16"/>
      <c r="F37" s="8"/>
    </row>
    <row r="38" spans="1:6" ht="20.25">
      <c r="A38" s="12" t="s">
        <v>15</v>
      </c>
      <c r="B38" s="12"/>
      <c r="C38" s="12"/>
      <c r="D38" s="12"/>
      <c r="E38" s="3"/>
      <c r="F38" s="8"/>
    </row>
    <row r="39" spans="1:6" ht="20.25">
      <c r="A39" s="12" t="s">
        <v>130</v>
      </c>
      <c r="B39" s="3"/>
      <c r="C39" s="3"/>
      <c r="D39" s="3"/>
      <c r="E39" s="12" t="s">
        <v>78</v>
      </c>
      <c r="F39" s="8"/>
    </row>
    <row r="40" spans="1:6" ht="39.75" customHeight="1">
      <c r="A40" s="12"/>
      <c r="B40" s="3"/>
      <c r="C40" s="3"/>
      <c r="D40" s="3"/>
      <c r="E40" s="12"/>
      <c r="F40" s="8"/>
    </row>
    <row r="41" spans="1:6" ht="20.25">
      <c r="A41" s="12" t="s">
        <v>30</v>
      </c>
      <c r="B41" s="3"/>
      <c r="C41" s="3"/>
      <c r="D41" s="3"/>
      <c r="E41" s="12" t="s">
        <v>37</v>
      </c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 t="s">
        <v>15</v>
      </c>
      <c r="B43" s="3"/>
      <c r="C43" s="3"/>
      <c r="D43" s="3"/>
      <c r="E43" s="12"/>
      <c r="F43" s="8"/>
    </row>
    <row r="44" spans="1:6" ht="20.25">
      <c r="A44" s="12" t="s">
        <v>16</v>
      </c>
      <c r="B44" s="3"/>
      <c r="C44" s="3"/>
      <c r="D44" s="3"/>
      <c r="E44" s="12"/>
      <c r="F44" s="8"/>
    </row>
    <row r="45" spans="1:6" ht="20.25">
      <c r="A45" s="12" t="s">
        <v>17</v>
      </c>
      <c r="B45" s="3"/>
      <c r="C45" s="3"/>
      <c r="D45" s="3"/>
      <c r="E45" s="12" t="s">
        <v>128</v>
      </c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7.25">
      <c r="A48" s="8"/>
      <c r="B48" s="8"/>
      <c r="C48" s="8"/>
      <c r="D48" s="8"/>
      <c r="E48" s="4" t="s">
        <v>80</v>
      </c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A37" sqref="A37:F3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 ht="18.75">
      <c r="E1" s="9" t="s">
        <v>68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168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113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20.25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139</v>
      </c>
      <c r="B18" s="38"/>
      <c r="C18" s="38"/>
      <c r="D18" s="38"/>
      <c r="E18" s="38"/>
      <c r="F18" s="8"/>
    </row>
    <row r="19" spans="1:6" ht="20.25">
      <c r="A19" s="30"/>
      <c r="B19" s="30"/>
      <c r="C19" s="11" t="s">
        <v>23</v>
      </c>
      <c r="D19" s="30"/>
      <c r="E19" s="30"/>
      <c r="F19" s="8"/>
    </row>
    <row r="20" spans="1:6" ht="20.25">
      <c r="A20" s="29"/>
      <c r="B20" s="29"/>
      <c r="C20" s="8"/>
      <c r="D20" s="29"/>
      <c r="E20" s="29"/>
      <c r="F20" s="8"/>
    </row>
    <row r="21" spans="1:6" ht="20.25">
      <c r="A21" s="3"/>
      <c r="B21" s="12" t="s">
        <v>44</v>
      </c>
      <c r="C21" s="17">
        <v>18</v>
      </c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20.25">
      <c r="A23" s="12"/>
      <c r="B23" s="3"/>
      <c r="C23" s="3"/>
      <c r="D23" s="3"/>
      <c r="E23" s="3"/>
      <c r="F23" s="8"/>
    </row>
    <row r="24" spans="1:6" ht="20.25">
      <c r="A24" s="12"/>
      <c r="B24" s="3"/>
      <c r="C24" s="3"/>
      <c r="D24" s="3"/>
      <c r="E24" s="3"/>
      <c r="F24" s="8"/>
    </row>
    <row r="25" spans="1:6" ht="60.75">
      <c r="A25" s="13" t="s">
        <v>3</v>
      </c>
      <c r="B25" s="13" t="s">
        <v>24</v>
      </c>
      <c r="C25" s="13" t="s">
        <v>25</v>
      </c>
      <c r="D25" s="13" t="s">
        <v>26</v>
      </c>
      <c r="E25" s="13" t="s">
        <v>45</v>
      </c>
      <c r="F25" s="13" t="s">
        <v>49</v>
      </c>
    </row>
    <row r="26" spans="1:6" ht="32.25" customHeight="1">
      <c r="A26" s="14">
        <v>1</v>
      </c>
      <c r="B26" s="15" t="s">
        <v>4</v>
      </c>
      <c r="C26" s="21">
        <v>121000</v>
      </c>
      <c r="D26" s="14">
        <v>1</v>
      </c>
      <c r="E26" s="21">
        <f t="shared" ref="E26:E36" si="0">SUM(C26*D26)</f>
        <v>121000</v>
      </c>
      <c r="F26" s="21">
        <f>+E26*12</f>
        <v>1452000</v>
      </c>
    </row>
    <row r="27" spans="1:6" ht="32.25" customHeight="1">
      <c r="A27" s="14">
        <v>2</v>
      </c>
      <c r="B27" s="15" t="s">
        <v>12</v>
      </c>
      <c r="C27" s="21">
        <v>104500</v>
      </c>
      <c r="D27" s="14">
        <v>0.5</v>
      </c>
      <c r="E27" s="21">
        <f t="shared" si="0"/>
        <v>52250</v>
      </c>
      <c r="F27" s="21">
        <f t="shared" ref="F27:F36" si="1">+E27*12</f>
        <v>627000</v>
      </c>
    </row>
    <row r="28" spans="1:6" ht="30" customHeight="1">
      <c r="A28" s="14">
        <v>3</v>
      </c>
      <c r="B28" s="15" t="s">
        <v>8</v>
      </c>
      <c r="C28" s="21">
        <v>104500</v>
      </c>
      <c r="D28" s="14">
        <v>0.75</v>
      </c>
      <c r="E28" s="21">
        <f t="shared" si="0"/>
        <v>78375</v>
      </c>
      <c r="F28" s="21">
        <f t="shared" si="1"/>
        <v>940500</v>
      </c>
    </row>
    <row r="29" spans="1:6" ht="30.75" customHeight="1">
      <c r="A29" s="14">
        <v>4</v>
      </c>
      <c r="B29" s="15" t="s">
        <v>6</v>
      </c>
      <c r="C29" s="21">
        <v>130952</v>
      </c>
      <c r="D29" s="14">
        <v>3.36</v>
      </c>
      <c r="E29" s="21">
        <f t="shared" si="0"/>
        <v>439998.71999999997</v>
      </c>
      <c r="F29" s="21">
        <f t="shared" si="1"/>
        <v>5279984.6399999997</v>
      </c>
    </row>
    <row r="30" spans="1:6" ht="28.5" customHeight="1">
      <c r="A30" s="14">
        <v>5</v>
      </c>
      <c r="B30" s="15" t="s">
        <v>7</v>
      </c>
      <c r="C30" s="21">
        <v>104000</v>
      </c>
      <c r="D30" s="14">
        <v>3</v>
      </c>
      <c r="E30" s="21">
        <f t="shared" si="0"/>
        <v>312000</v>
      </c>
      <c r="F30" s="21">
        <f t="shared" si="1"/>
        <v>3744000</v>
      </c>
    </row>
    <row r="31" spans="1:6" ht="27.75" customHeight="1">
      <c r="A31" s="14">
        <v>6</v>
      </c>
      <c r="B31" s="15" t="s">
        <v>9</v>
      </c>
      <c r="C31" s="21">
        <v>104500</v>
      </c>
      <c r="D31" s="14">
        <v>0.75</v>
      </c>
      <c r="E31" s="21">
        <f t="shared" si="0"/>
        <v>78375</v>
      </c>
      <c r="F31" s="21">
        <f t="shared" si="1"/>
        <v>940500</v>
      </c>
    </row>
    <row r="32" spans="1:6" ht="26.25" customHeight="1">
      <c r="A32" s="14">
        <v>7</v>
      </c>
      <c r="B32" s="15" t="s">
        <v>5</v>
      </c>
      <c r="C32" s="21">
        <v>104500</v>
      </c>
      <c r="D32" s="14">
        <v>0.5</v>
      </c>
      <c r="E32" s="21">
        <f t="shared" si="0"/>
        <v>52250</v>
      </c>
      <c r="F32" s="21">
        <f t="shared" si="1"/>
        <v>627000</v>
      </c>
    </row>
    <row r="33" spans="1:6" ht="28.5" customHeight="1">
      <c r="A33" s="14">
        <v>8</v>
      </c>
      <c r="B33" s="15" t="s">
        <v>10</v>
      </c>
      <c r="C33" s="21">
        <v>104000</v>
      </c>
      <c r="D33" s="14">
        <v>1</v>
      </c>
      <c r="E33" s="21">
        <f t="shared" si="0"/>
        <v>104000</v>
      </c>
      <c r="F33" s="21">
        <f t="shared" si="1"/>
        <v>1248000</v>
      </c>
    </row>
    <row r="34" spans="1:6" ht="28.5" customHeight="1">
      <c r="A34" s="14">
        <v>9</v>
      </c>
      <c r="B34" s="15" t="s">
        <v>11</v>
      </c>
      <c r="C34" s="21">
        <v>104000</v>
      </c>
      <c r="D34" s="14">
        <v>0.5</v>
      </c>
      <c r="E34" s="21">
        <f t="shared" si="0"/>
        <v>52000</v>
      </c>
      <c r="F34" s="21">
        <f t="shared" si="1"/>
        <v>624000</v>
      </c>
    </row>
    <row r="35" spans="1:6" ht="30" customHeight="1">
      <c r="A35" s="14">
        <v>10</v>
      </c>
      <c r="B35" s="15" t="s">
        <v>19</v>
      </c>
      <c r="C35" s="21">
        <v>104000</v>
      </c>
      <c r="D35" s="14">
        <v>1</v>
      </c>
      <c r="E35" s="21">
        <f t="shared" si="0"/>
        <v>104000</v>
      </c>
      <c r="F35" s="21">
        <f t="shared" si="1"/>
        <v>1248000</v>
      </c>
    </row>
    <row r="36" spans="1:6" ht="30" customHeight="1">
      <c r="A36" s="14">
        <v>11</v>
      </c>
      <c r="B36" s="15" t="s">
        <v>20</v>
      </c>
      <c r="C36" s="21">
        <v>104000</v>
      </c>
      <c r="D36" s="14">
        <v>0.5</v>
      </c>
      <c r="E36" s="21">
        <f t="shared" si="0"/>
        <v>52000</v>
      </c>
      <c r="F36" s="21">
        <f t="shared" si="1"/>
        <v>624000</v>
      </c>
    </row>
    <row r="37" spans="1:6" ht="27.75" customHeight="1">
      <c r="A37" s="24"/>
      <c r="B37" s="22" t="s">
        <v>14</v>
      </c>
      <c r="C37" s="24"/>
      <c r="D37" s="24">
        <f>SUM(D26:D36)</f>
        <v>12.86</v>
      </c>
      <c r="E37" s="23">
        <f>SUM(E26:E36)</f>
        <v>1446248.72</v>
      </c>
      <c r="F37" s="23">
        <f>SUM(F26:F36)</f>
        <v>17354984.640000001</v>
      </c>
    </row>
    <row r="38" spans="1:6" ht="20.25">
      <c r="A38" s="32"/>
      <c r="B38" s="18"/>
      <c r="C38" s="32"/>
      <c r="D38" s="32"/>
      <c r="E38" s="19"/>
      <c r="F38" s="32"/>
    </row>
    <row r="39" spans="1:6" ht="20.25">
      <c r="A39" s="32"/>
      <c r="B39" s="18"/>
      <c r="C39" s="32"/>
      <c r="D39" s="32"/>
      <c r="E39" s="19"/>
      <c r="F39" s="32"/>
    </row>
    <row r="40" spans="1:6">
      <c r="A40" s="16"/>
      <c r="B40" s="16"/>
      <c r="C40" s="16"/>
      <c r="D40" s="16"/>
      <c r="E40" s="16"/>
      <c r="F40" s="8"/>
    </row>
    <row r="41" spans="1:6" ht="20.25">
      <c r="A41" s="12" t="s">
        <v>15</v>
      </c>
      <c r="B41" s="12"/>
      <c r="C41" s="12"/>
      <c r="D41" s="12"/>
      <c r="E41" s="3"/>
      <c r="F41" s="8"/>
    </row>
    <row r="42" spans="1:6" ht="20.25">
      <c r="A42" s="12" t="s">
        <v>133</v>
      </c>
      <c r="B42" s="3"/>
      <c r="C42" s="3"/>
      <c r="D42" s="3"/>
      <c r="E42" s="12" t="s">
        <v>78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30</v>
      </c>
      <c r="B44" s="3"/>
      <c r="C44" s="3"/>
      <c r="D44" s="3"/>
      <c r="E44" s="12" t="s">
        <v>38</v>
      </c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 t="s">
        <v>15</v>
      </c>
      <c r="B46" s="3"/>
      <c r="C46" s="3"/>
      <c r="D46" s="3"/>
      <c r="E46" s="12"/>
      <c r="F46" s="8"/>
    </row>
    <row r="47" spans="1:6" ht="20.25">
      <c r="A47" s="12" t="s">
        <v>16</v>
      </c>
      <c r="B47" s="3"/>
      <c r="C47" s="3"/>
      <c r="D47" s="3"/>
      <c r="E47" s="12"/>
      <c r="F47" s="8"/>
    </row>
    <row r="48" spans="1:6" ht="20.25">
      <c r="A48" s="12" t="s">
        <v>17</v>
      </c>
      <c r="B48" s="3"/>
      <c r="C48" s="3"/>
      <c r="D48" s="3"/>
      <c r="E48" s="12" t="s">
        <v>128</v>
      </c>
      <c r="F48" s="8"/>
    </row>
    <row r="49" spans="1:6">
      <c r="A49" s="8"/>
      <c r="B49" s="8"/>
      <c r="C49" s="8"/>
      <c r="D49" s="8"/>
      <c r="E49" s="8"/>
      <c r="F49" s="8"/>
    </row>
    <row r="50" spans="1:6" ht="16.5">
      <c r="A50" s="8"/>
      <c r="B50" s="8"/>
      <c r="C50" s="8"/>
      <c r="D50" s="8"/>
      <c r="E50" s="4"/>
      <c r="F50" s="8"/>
    </row>
    <row r="51" spans="1:6" ht="17.25">
      <c r="A51" s="8"/>
      <c r="B51" s="8"/>
      <c r="C51" s="8"/>
      <c r="D51" s="8"/>
      <c r="E51" s="4" t="s">
        <v>80</v>
      </c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H6" sqref="H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 ht="18.75">
      <c r="E1" s="9" t="s">
        <v>69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175</v>
      </c>
      <c r="F4" s="39"/>
    </row>
    <row r="5" spans="1:6" ht="18.75">
      <c r="E5" s="9" t="s">
        <v>167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115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140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17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0.5</v>
      </c>
      <c r="E25" s="21">
        <f>SUM(C25*D25)</f>
        <v>52250</v>
      </c>
      <c r="F25" s="21">
        <f t="shared" ref="F25:F35" si="0">+E25*12</f>
        <v>627000</v>
      </c>
    </row>
    <row r="26" spans="1:6" ht="27" customHeight="1">
      <c r="A26" s="14">
        <v>3</v>
      </c>
      <c r="B26" s="15" t="s">
        <v>8</v>
      </c>
      <c r="C26" s="21">
        <v>104500</v>
      </c>
      <c r="D26" s="14">
        <v>0.75</v>
      </c>
      <c r="E26" s="21">
        <f t="shared" ref="E26:E30" si="1">SUM(C26*D26)</f>
        <v>78375</v>
      </c>
      <c r="F26" s="21">
        <f t="shared" si="0"/>
        <v>940500</v>
      </c>
    </row>
    <row r="27" spans="1:6" ht="24.75" customHeight="1">
      <c r="A27" s="14">
        <v>4</v>
      </c>
      <c r="B27" s="15" t="s">
        <v>6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5.5" customHeight="1">
      <c r="A28" s="14">
        <v>5</v>
      </c>
      <c r="B28" s="15" t="s">
        <v>7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5.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1"/>
        <v>52250</v>
      </c>
      <c r="F30" s="21">
        <f t="shared" si="0"/>
        <v>627000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ref="E31:E34" si="2">SUM(C31*D31)</f>
        <v>104000</v>
      </c>
      <c r="F31" s="21">
        <f t="shared" si="0"/>
        <v>1248000</v>
      </c>
    </row>
    <row r="32" spans="1:6" ht="23.25" customHeight="1">
      <c r="A32" s="14">
        <v>9</v>
      </c>
      <c r="B32" s="15" t="s">
        <v>11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4.75" customHeight="1">
      <c r="A33" s="14">
        <v>10</v>
      </c>
      <c r="B33" s="15" t="s">
        <v>18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5.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0"/>
        <v>1248000</v>
      </c>
    </row>
    <row r="35" spans="1:6" ht="25.5" customHeight="1">
      <c r="A35" s="14"/>
      <c r="B35" s="22" t="s">
        <v>14</v>
      </c>
      <c r="C35" s="27"/>
      <c r="D35" s="24">
        <f>SUM(D24:D34)</f>
        <v>12.86</v>
      </c>
      <c r="E35" s="23">
        <f>SUM(E24:E34)</f>
        <v>1446248.72</v>
      </c>
      <c r="F35" s="23">
        <f t="shared" si="0"/>
        <v>17354984.640000001</v>
      </c>
    </row>
    <row r="36" spans="1:6" ht="31.5" customHeight="1">
      <c r="A36" s="33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36" customHeight="1">
      <c r="A39" s="12"/>
      <c r="B39" s="3"/>
      <c r="C39" s="3"/>
      <c r="D39" s="3"/>
      <c r="E39" s="12"/>
      <c r="F39" s="8"/>
    </row>
    <row r="40" spans="1:6" ht="20.25">
      <c r="A40" s="12" t="s">
        <v>162</v>
      </c>
      <c r="B40" s="3"/>
      <c r="C40" s="3"/>
      <c r="D40" s="3"/>
      <c r="E40" s="12" t="s">
        <v>82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2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49"/>
  <sheetViews>
    <sheetView zoomScaleSheetLayoutView="100" workbookViewId="0">
      <selection activeCell="H15" sqref="H15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 ht="18.75">
      <c r="E1" s="9" t="s">
        <v>70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174</v>
      </c>
      <c r="F4" s="39"/>
    </row>
    <row r="5" spans="1:6" ht="18.75">
      <c r="E5" s="9" t="s">
        <v>165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116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10" ht="20.25">
      <c r="A17" s="37"/>
      <c r="B17" s="37"/>
      <c r="C17" s="37"/>
      <c r="D17" s="37"/>
      <c r="E17" s="37"/>
      <c r="F17" s="8"/>
    </row>
    <row r="18" spans="1:10" ht="20.25">
      <c r="A18" s="38" t="s">
        <v>159</v>
      </c>
      <c r="B18" s="38"/>
      <c r="C18" s="38"/>
      <c r="D18" s="38"/>
      <c r="E18" s="38"/>
      <c r="F18" s="8"/>
    </row>
    <row r="19" spans="1:10" ht="20.25">
      <c r="A19" s="29"/>
      <c r="B19" s="29"/>
      <c r="C19" s="11" t="s">
        <v>23</v>
      </c>
      <c r="D19" s="29"/>
      <c r="E19" s="29"/>
      <c r="F19" s="8"/>
    </row>
    <row r="20" spans="1:10" ht="20.25">
      <c r="A20" s="3"/>
      <c r="B20" s="12" t="s">
        <v>42</v>
      </c>
      <c r="C20" s="17">
        <v>24</v>
      </c>
      <c r="D20" s="3"/>
      <c r="E20" s="3"/>
      <c r="F20" s="8"/>
    </row>
    <row r="21" spans="1:10" ht="20.25">
      <c r="A21" s="12"/>
      <c r="B21" s="3"/>
      <c r="C21" s="3"/>
      <c r="D21" s="3"/>
      <c r="E21" s="3"/>
      <c r="F21" s="8"/>
    </row>
    <row r="22" spans="1:10" ht="20.25">
      <c r="A22" s="12"/>
      <c r="B22" s="3"/>
      <c r="C22" s="3"/>
      <c r="D22" s="3"/>
      <c r="E22" s="3"/>
      <c r="F22" s="8"/>
    </row>
    <row r="23" spans="1:10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46</v>
      </c>
      <c r="F23" s="13" t="s">
        <v>51</v>
      </c>
    </row>
    <row r="24" spans="1:10" ht="33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0" ht="30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10" ht="32.2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ref="E26:E34" si="2">SUM(C26*D26)</f>
        <v>130625</v>
      </c>
      <c r="F26" s="21">
        <f t="shared" si="1"/>
        <v>1567500</v>
      </c>
    </row>
    <row r="27" spans="1:10" ht="31.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1"/>
        <v>8799974.3999999985</v>
      </c>
    </row>
    <row r="28" spans="1:10" ht="28.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10" ht="27.7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10" ht="27.7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  <c r="J30" s="5"/>
    </row>
    <row r="31" spans="1:10" ht="30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  <c r="J31" s="5"/>
    </row>
    <row r="32" spans="1:10" ht="29.25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30.75" customHeight="1">
      <c r="A33" s="14">
        <v>10</v>
      </c>
      <c r="B33" s="15" t="s">
        <v>20</v>
      </c>
      <c r="C33" s="21">
        <v>104000</v>
      </c>
      <c r="D33" s="14">
        <v>0.5</v>
      </c>
      <c r="E33" s="21">
        <f t="shared" si="2"/>
        <v>52000</v>
      </c>
      <c r="F33" s="21">
        <f t="shared" si="1"/>
        <v>624000</v>
      </c>
    </row>
    <row r="34" spans="1:6" ht="39.7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31.5" customHeight="1">
      <c r="A35" s="14"/>
      <c r="B35" s="22" t="s">
        <v>14</v>
      </c>
      <c r="C35" s="24"/>
      <c r="D35" s="24">
        <f>SUM(D24:D34)</f>
        <v>19.350000000000001</v>
      </c>
      <c r="E35" s="23">
        <f>SUM(E24:E34)</f>
        <v>2182456.2000000002</v>
      </c>
      <c r="F35" s="23">
        <f t="shared" si="1"/>
        <v>26189474.400000002</v>
      </c>
    </row>
    <row r="36" spans="1:6" ht="33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36" customHeight="1">
      <c r="A39" s="12"/>
      <c r="B39" s="3"/>
      <c r="C39" s="3"/>
      <c r="D39" s="3"/>
      <c r="E39" s="12"/>
      <c r="F39" s="8"/>
    </row>
    <row r="40" spans="1:6" ht="20.25">
      <c r="A40" s="12" t="s">
        <v>153</v>
      </c>
      <c r="B40" s="3"/>
      <c r="C40" s="3"/>
      <c r="D40" s="3"/>
      <c r="E40" s="12" t="s">
        <v>160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H14" sqref="H1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A1" s="1"/>
      <c r="B1" s="1"/>
      <c r="C1" s="1"/>
      <c r="D1" s="1"/>
      <c r="E1" s="9" t="s">
        <v>54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177</v>
      </c>
      <c r="F4" s="39"/>
    </row>
    <row r="5" spans="1:6" ht="18.75">
      <c r="A5" s="1"/>
      <c r="B5" s="1"/>
      <c r="C5" s="1"/>
      <c r="D5" s="1"/>
      <c r="E5" s="9" t="s">
        <v>169</v>
      </c>
    </row>
    <row r="6" spans="1:6" ht="18.75">
      <c r="A6" s="1"/>
      <c r="B6" s="1"/>
      <c r="C6" s="1"/>
      <c r="D6" s="1"/>
      <c r="E6" s="9"/>
    </row>
    <row r="7" spans="1:6" ht="18.75" hidden="1">
      <c r="A7" s="6"/>
      <c r="B7" s="6"/>
      <c r="C7" s="6"/>
      <c r="D7" s="8"/>
      <c r="E7" s="9" t="s">
        <v>88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89</v>
      </c>
      <c r="F10" s="10"/>
    </row>
    <row r="11" spans="1:6" ht="18.75" hidden="1">
      <c r="A11" s="6"/>
      <c r="B11" s="6"/>
      <c r="C11" s="6"/>
      <c r="D11" s="8"/>
      <c r="E11" s="9" t="s">
        <v>90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4.2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147</v>
      </c>
      <c r="B18" s="38"/>
      <c r="C18" s="38"/>
      <c r="D18" s="38"/>
      <c r="E18" s="38"/>
      <c r="F18" s="8"/>
    </row>
    <row r="19" spans="1:6" ht="20.25">
      <c r="A19" s="28"/>
      <c r="B19" s="28"/>
      <c r="C19" s="11" t="s">
        <v>23</v>
      </c>
      <c r="D19" s="28"/>
      <c r="E19" s="28"/>
      <c r="F19" s="8"/>
    </row>
    <row r="20" spans="1:6" ht="20.25">
      <c r="A20" s="3"/>
      <c r="B20" s="12" t="s">
        <v>42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+C24*D24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SUM(D25*C25)</f>
        <v>104500</v>
      </c>
      <c r="F25" s="21">
        <f t="shared" ref="F25:F37" si="0">+E25*12</f>
        <v>1254000</v>
      </c>
    </row>
    <row r="26" spans="1:6" ht="23.2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ref="E26:E36" si="1">SUM(D26*C26)</f>
        <v>130625</v>
      </c>
      <c r="F26" s="21">
        <f t="shared" si="0"/>
        <v>1567500</v>
      </c>
    </row>
    <row r="27" spans="1:6" ht="26.2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>SUM(D27*C27)</f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5.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5.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1"/>
        <v>104500</v>
      </c>
      <c r="F30" s="21">
        <f t="shared" si="0"/>
        <v>1254000</v>
      </c>
    </row>
    <row r="31" spans="1:6" ht="24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1"/>
        <v>52000</v>
      </c>
      <c r="F31" s="21">
        <f t="shared" si="0"/>
        <v>624000</v>
      </c>
    </row>
    <row r="32" spans="1:6" ht="26.25" customHeight="1">
      <c r="A32" s="14">
        <v>9</v>
      </c>
      <c r="B32" s="15" t="s">
        <v>13</v>
      </c>
      <c r="C32" s="21">
        <v>104000</v>
      </c>
      <c r="D32" s="14">
        <v>0.25</v>
      </c>
      <c r="E32" s="21">
        <f t="shared" si="1"/>
        <v>26000</v>
      </c>
      <c r="F32" s="21">
        <f t="shared" si="0"/>
        <v>312000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5.5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 t="shared" si="1"/>
        <v>104000</v>
      </c>
      <c r="F34" s="21">
        <f t="shared" si="0"/>
        <v>1248000</v>
      </c>
    </row>
    <row r="35" spans="1:6" ht="25.5" customHeight="1">
      <c r="A35" s="14">
        <v>12</v>
      </c>
      <c r="B35" s="15" t="s">
        <v>20</v>
      </c>
      <c r="C35" s="21">
        <v>104000</v>
      </c>
      <c r="D35" s="14">
        <v>0.5</v>
      </c>
      <c r="E35" s="21">
        <f t="shared" si="1"/>
        <v>52000</v>
      </c>
      <c r="F35" s="21">
        <f t="shared" si="0"/>
        <v>624000</v>
      </c>
    </row>
    <row r="36" spans="1:6" ht="23.2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si="1"/>
        <v>104000</v>
      </c>
      <c r="F36" s="21">
        <f t="shared" si="0"/>
        <v>1248000</v>
      </c>
    </row>
    <row r="37" spans="1:6" ht="25.5" customHeight="1">
      <c r="A37" s="14"/>
      <c r="B37" s="22" t="s">
        <v>14</v>
      </c>
      <c r="C37" s="24"/>
      <c r="D37" s="24">
        <f>SUM(D24:D36)</f>
        <v>20.100000000000001</v>
      </c>
      <c r="E37" s="23">
        <f>SUM(E24:E36)</f>
        <v>2260456.2000000002</v>
      </c>
      <c r="F37" s="23">
        <f t="shared" si="0"/>
        <v>27125474.400000002</v>
      </c>
    </row>
    <row r="38" spans="1:6" ht="36" customHeight="1">
      <c r="A38" s="16"/>
      <c r="B38" s="16"/>
      <c r="C38" s="16"/>
      <c r="D38" s="16"/>
      <c r="E38" s="16"/>
      <c r="F38" s="8"/>
    </row>
    <row r="39" spans="1:6" ht="20.25">
      <c r="A39" s="12" t="s">
        <v>15</v>
      </c>
      <c r="B39" s="12"/>
      <c r="C39" s="12"/>
      <c r="D39" s="12"/>
      <c r="E39" s="3"/>
      <c r="F39" s="8"/>
    </row>
    <row r="40" spans="1:6" ht="20.25">
      <c r="A40" s="12" t="s">
        <v>130</v>
      </c>
      <c r="B40" s="3"/>
      <c r="C40" s="3"/>
      <c r="D40" s="3"/>
      <c r="E40" s="12" t="s">
        <v>78</v>
      </c>
      <c r="F40" s="8"/>
    </row>
    <row r="41" spans="1:6" ht="39" customHeight="1">
      <c r="A41" s="12"/>
      <c r="B41" s="3"/>
      <c r="C41" s="3"/>
      <c r="D41" s="3"/>
      <c r="E41" s="12"/>
      <c r="F41" s="8"/>
    </row>
    <row r="42" spans="1:6" ht="20.25">
      <c r="A42" s="12" t="s">
        <v>30</v>
      </c>
      <c r="B42" s="3"/>
      <c r="C42" s="3"/>
      <c r="D42" s="3"/>
      <c r="E42" s="12" t="s">
        <v>47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15</v>
      </c>
      <c r="B44" s="3"/>
      <c r="C44" s="3"/>
      <c r="D44" s="3"/>
      <c r="E44" s="12"/>
      <c r="F44" s="8"/>
    </row>
    <row r="45" spans="1:6" ht="20.25">
      <c r="A45" s="12" t="s">
        <v>16</v>
      </c>
      <c r="B45" s="3"/>
      <c r="C45" s="3"/>
      <c r="D45" s="3"/>
      <c r="E45" s="12"/>
      <c r="F45" s="8"/>
    </row>
    <row r="46" spans="1:6" ht="20.25">
      <c r="A46" s="12" t="s">
        <v>17</v>
      </c>
      <c r="B46" s="3"/>
      <c r="C46" s="3"/>
      <c r="D46" s="3"/>
      <c r="E46" s="12" t="s">
        <v>129</v>
      </c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7.25">
      <c r="A49" s="8"/>
      <c r="B49" s="8"/>
      <c r="C49" s="8"/>
      <c r="D49" s="8"/>
      <c r="E49" s="4" t="s">
        <v>80</v>
      </c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H13" sqref="H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 ht="18.75">
      <c r="E1" s="9" t="s">
        <v>71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174</v>
      </c>
      <c r="F4" s="39"/>
    </row>
    <row r="5" spans="1:6" ht="18.75">
      <c r="E5" s="9" t="s">
        <v>165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117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161</v>
      </c>
      <c r="B18" s="38"/>
      <c r="C18" s="38"/>
      <c r="D18" s="38"/>
      <c r="E18" s="38"/>
      <c r="F18" s="8"/>
    </row>
    <row r="19" spans="1:6" ht="27.75" customHeight="1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52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8" si="1">+E25*12</f>
        <v>1254000</v>
      </c>
    </row>
    <row r="26" spans="1:6" ht="23.25" customHeight="1">
      <c r="A26" s="14">
        <v>3</v>
      </c>
      <c r="B26" s="15" t="s">
        <v>8</v>
      </c>
      <c r="C26" s="21">
        <v>104500</v>
      </c>
      <c r="D26" s="14">
        <v>1.5</v>
      </c>
      <c r="E26" s="21">
        <f t="shared" ref="E26" si="2">SUM(C26*D26)</f>
        <v>156750</v>
      </c>
      <c r="F26" s="21">
        <f t="shared" si="1"/>
        <v>1881000</v>
      </c>
    </row>
    <row r="27" spans="1:6" ht="24" customHeight="1">
      <c r="A27" s="14">
        <v>4</v>
      </c>
      <c r="B27" s="15" t="s">
        <v>6</v>
      </c>
      <c r="C27" s="21">
        <v>130952</v>
      </c>
      <c r="D27" s="14">
        <v>6.72</v>
      </c>
      <c r="E27" s="21">
        <f t="shared" ref="E27:E37" si="3">SUM(C27*D27)</f>
        <v>879997.43999999994</v>
      </c>
      <c r="F27" s="21">
        <f t="shared" si="1"/>
        <v>10559969.279999999</v>
      </c>
    </row>
    <row r="28" spans="1:6" ht="25.5" customHeight="1">
      <c r="A28" s="14">
        <v>5</v>
      </c>
      <c r="B28" s="15" t="s">
        <v>7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4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7.7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0.25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6.25" customHeight="1">
      <c r="A32" s="14">
        <v>9</v>
      </c>
      <c r="B32" s="15" t="s">
        <v>13</v>
      </c>
      <c r="C32" s="21">
        <v>104000</v>
      </c>
      <c r="D32" s="14">
        <v>0.25</v>
      </c>
      <c r="E32" s="21">
        <f t="shared" si="3"/>
        <v>26000</v>
      </c>
      <c r="F32" s="21">
        <f t="shared" si="1"/>
        <v>312000</v>
      </c>
    </row>
    <row r="33" spans="1:6" ht="26.2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3.25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 t="shared" si="3"/>
        <v>104000</v>
      </c>
      <c r="F34" s="21">
        <f t="shared" si="1"/>
        <v>1248000</v>
      </c>
    </row>
    <row r="35" spans="1:6" ht="25.5" customHeight="1">
      <c r="A35" s="14">
        <v>12</v>
      </c>
      <c r="B35" s="15" t="s">
        <v>18</v>
      </c>
      <c r="C35" s="21">
        <v>104000</v>
      </c>
      <c r="D35" s="14">
        <v>0.5</v>
      </c>
      <c r="E35" s="21">
        <f t="shared" si="3"/>
        <v>52000</v>
      </c>
      <c r="F35" s="21">
        <f t="shared" si="1"/>
        <v>624000</v>
      </c>
    </row>
    <row r="36" spans="1:6" ht="25.5" customHeight="1">
      <c r="A36" s="14">
        <v>13</v>
      </c>
      <c r="B36" s="15" t="s">
        <v>20</v>
      </c>
      <c r="C36" s="21">
        <v>104000</v>
      </c>
      <c r="D36" s="14">
        <v>0.5</v>
      </c>
      <c r="E36" s="21">
        <f t="shared" si="3"/>
        <v>52000</v>
      </c>
      <c r="F36" s="21">
        <f t="shared" si="1"/>
        <v>624000</v>
      </c>
    </row>
    <row r="37" spans="1:6" ht="24.75" customHeight="1">
      <c r="A37" s="14">
        <v>14</v>
      </c>
      <c r="B37" s="15" t="s">
        <v>19</v>
      </c>
      <c r="C37" s="21">
        <v>104000</v>
      </c>
      <c r="D37" s="14">
        <v>1</v>
      </c>
      <c r="E37" s="21">
        <f t="shared" si="3"/>
        <v>104000</v>
      </c>
      <c r="F37" s="21">
        <f t="shared" si="1"/>
        <v>1248000</v>
      </c>
    </row>
    <row r="38" spans="1:6" ht="27" customHeight="1">
      <c r="A38" s="14"/>
      <c r="B38" s="22" t="s">
        <v>14</v>
      </c>
      <c r="C38" s="24"/>
      <c r="D38" s="24">
        <f>SUM(D24:D37)</f>
        <v>22.97</v>
      </c>
      <c r="E38" s="23">
        <f>SUM(E24:E37)</f>
        <v>2589247.44</v>
      </c>
      <c r="F38" s="23">
        <f t="shared" si="1"/>
        <v>31070969.280000001</v>
      </c>
    </row>
    <row r="39" spans="1:6" ht="32.25" customHeight="1">
      <c r="A39" s="16"/>
      <c r="B39" s="16"/>
      <c r="C39" s="16"/>
      <c r="D39" s="16"/>
      <c r="E39" s="16"/>
      <c r="F39" s="8"/>
    </row>
    <row r="40" spans="1:6" ht="20.25">
      <c r="A40" s="12" t="s">
        <v>15</v>
      </c>
      <c r="B40" s="12"/>
      <c r="C40" s="12"/>
      <c r="D40" s="12"/>
      <c r="E40" s="3"/>
      <c r="F40" s="8"/>
    </row>
    <row r="41" spans="1:6" ht="20.25">
      <c r="A41" s="12" t="s">
        <v>133</v>
      </c>
      <c r="B41" s="3"/>
      <c r="C41" s="3"/>
      <c r="D41" s="3"/>
      <c r="E41" s="12" t="s">
        <v>78</v>
      </c>
      <c r="F41" s="8"/>
    </row>
    <row r="42" spans="1:6" ht="39.75" customHeight="1">
      <c r="A42" s="12"/>
      <c r="B42" s="3"/>
      <c r="C42" s="3"/>
      <c r="D42" s="3"/>
      <c r="E42" s="12"/>
      <c r="F42" s="8"/>
    </row>
    <row r="43" spans="1:6" ht="20.25">
      <c r="A43" s="12" t="s">
        <v>30</v>
      </c>
      <c r="B43" s="3"/>
      <c r="C43" s="3"/>
      <c r="D43" s="3"/>
      <c r="E43" s="12" t="s">
        <v>39</v>
      </c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 t="s">
        <v>15</v>
      </c>
      <c r="B45" s="3"/>
      <c r="C45" s="3"/>
      <c r="D45" s="3"/>
      <c r="E45" s="12"/>
      <c r="F45" s="8"/>
    </row>
    <row r="46" spans="1:6" ht="20.25">
      <c r="A46" s="12" t="s">
        <v>16</v>
      </c>
      <c r="B46" s="3"/>
      <c r="C46" s="3"/>
      <c r="D46" s="3"/>
      <c r="E46" s="12"/>
      <c r="F46" s="8"/>
    </row>
    <row r="47" spans="1:6" ht="20.25">
      <c r="A47" s="12" t="s">
        <v>17</v>
      </c>
      <c r="B47" s="3"/>
      <c r="C47" s="3"/>
      <c r="D47" s="3"/>
      <c r="E47" s="12" t="s">
        <v>128</v>
      </c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7.25">
      <c r="A50" s="8"/>
      <c r="B50" s="8"/>
      <c r="C50" s="8"/>
      <c r="D50" s="8"/>
      <c r="E50" s="4" t="s">
        <v>80</v>
      </c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 ht="18.75">
      <c r="E1" s="9" t="s">
        <v>182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166</v>
      </c>
    </row>
    <row r="6" spans="1:6" ht="17.25">
      <c r="A6" s="6"/>
      <c r="B6" s="6"/>
      <c r="C6" s="6"/>
      <c r="D6" s="6"/>
      <c r="E6" s="2"/>
      <c r="F6" s="8"/>
    </row>
    <row r="7" spans="1:6" ht="18.75" hidden="1">
      <c r="A7" s="6"/>
      <c r="B7" s="6"/>
      <c r="C7" s="6"/>
      <c r="D7" s="8"/>
      <c r="E7" s="9" t="s">
        <v>118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141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81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52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 t="shared" ref="E24:E34" si="0">SUM(C24*D24)</f>
        <v>121000</v>
      </c>
      <c r="F24" s="21">
        <f>E24*12</f>
        <v>1452000</v>
      </c>
    </row>
    <row r="25" spans="1:6" ht="28.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1">SUM(C25*D25)</f>
        <v>104500</v>
      </c>
      <c r="F25" s="21">
        <f t="shared" ref="F25:F38" si="2">E25*12</f>
        <v>1254000</v>
      </c>
    </row>
    <row r="26" spans="1:6" ht="28.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v>130625</v>
      </c>
      <c r="F26" s="21">
        <f t="shared" si="2"/>
        <v>1567500</v>
      </c>
    </row>
    <row r="27" spans="1:6" ht="26.2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ref="E27:E33" si="3">SUM(C27*D27)</f>
        <v>733331.2</v>
      </c>
      <c r="F27" s="21">
        <f t="shared" si="2"/>
        <v>8799974.3999999985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3"/>
        <v>520000</v>
      </c>
      <c r="F28" s="21">
        <f t="shared" si="2"/>
        <v>6240000</v>
      </c>
    </row>
    <row r="29" spans="1:6" ht="27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3"/>
        <v>104500</v>
      </c>
      <c r="F29" s="21">
        <f t="shared" si="2"/>
        <v>1254000</v>
      </c>
    </row>
    <row r="30" spans="1:6" ht="27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2"/>
        <v>1254000</v>
      </c>
    </row>
    <row r="31" spans="1:6" ht="25.5" customHeight="1">
      <c r="A31" s="14">
        <v>8</v>
      </c>
      <c r="B31" s="15" t="s">
        <v>13</v>
      </c>
      <c r="C31" s="21">
        <v>104000</v>
      </c>
      <c r="D31" s="14">
        <v>0.25</v>
      </c>
      <c r="E31" s="21">
        <f t="shared" si="3"/>
        <v>26000</v>
      </c>
      <c r="F31" s="21">
        <f t="shared" si="2"/>
        <v>312000</v>
      </c>
    </row>
    <row r="32" spans="1:6" ht="25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2"/>
        <v>1248000</v>
      </c>
    </row>
    <row r="33" spans="1:6" ht="25.5" customHeight="1">
      <c r="A33" s="14">
        <v>10</v>
      </c>
      <c r="B33" s="15" t="s">
        <v>11</v>
      </c>
      <c r="C33" s="21">
        <v>104000</v>
      </c>
      <c r="D33" s="14">
        <v>1</v>
      </c>
      <c r="E33" s="21">
        <f t="shared" si="3"/>
        <v>104000</v>
      </c>
      <c r="F33" s="21">
        <f t="shared" si="2"/>
        <v>1248000</v>
      </c>
    </row>
    <row r="34" spans="1:6" ht="25.5" customHeight="1">
      <c r="A34" s="14">
        <v>11</v>
      </c>
      <c r="B34" s="15" t="s">
        <v>18</v>
      </c>
      <c r="C34" s="21">
        <v>104000</v>
      </c>
      <c r="D34" s="14">
        <v>0.5</v>
      </c>
      <c r="E34" s="21">
        <f t="shared" si="0"/>
        <v>52000</v>
      </c>
      <c r="F34" s="21">
        <f t="shared" si="2"/>
        <v>624000</v>
      </c>
    </row>
    <row r="35" spans="1:6" ht="26.25" customHeight="1">
      <c r="A35" s="14">
        <v>12</v>
      </c>
      <c r="B35" s="15" t="s">
        <v>20</v>
      </c>
      <c r="C35" s="21">
        <v>104000</v>
      </c>
      <c r="D35" s="14">
        <v>0.5</v>
      </c>
      <c r="E35" s="21">
        <f t="shared" ref="E35:E37" si="4">SUM(C35*D35)</f>
        <v>52000</v>
      </c>
      <c r="F35" s="21">
        <f t="shared" si="2"/>
        <v>624000</v>
      </c>
    </row>
    <row r="36" spans="1:6" ht="25.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si="4"/>
        <v>104000</v>
      </c>
      <c r="F36" s="21">
        <f t="shared" si="2"/>
        <v>1248000</v>
      </c>
    </row>
    <row r="37" spans="1:6" ht="27.75" customHeight="1">
      <c r="A37" s="14">
        <v>14</v>
      </c>
      <c r="B37" s="15" t="s">
        <v>77</v>
      </c>
      <c r="C37" s="21">
        <v>104000</v>
      </c>
      <c r="D37" s="14">
        <v>0.5</v>
      </c>
      <c r="E37" s="21">
        <f t="shared" si="4"/>
        <v>52000</v>
      </c>
      <c r="F37" s="21">
        <f t="shared" si="2"/>
        <v>624000</v>
      </c>
    </row>
    <row r="38" spans="1:6" ht="26.25" customHeight="1">
      <c r="A38" s="14"/>
      <c r="B38" s="22" t="s">
        <v>14</v>
      </c>
      <c r="C38" s="24"/>
      <c r="D38" s="24">
        <f>SUM(D24:D37)</f>
        <v>20.6</v>
      </c>
      <c r="E38" s="23">
        <f>SUM(E24:E37)</f>
        <v>2312456.2000000002</v>
      </c>
      <c r="F38" s="23">
        <f t="shared" si="2"/>
        <v>27749474.400000002</v>
      </c>
    </row>
    <row r="39" spans="1:6" ht="33.75" customHeight="1">
      <c r="A39" s="16"/>
      <c r="B39" s="16"/>
      <c r="C39" s="16"/>
      <c r="D39" s="16"/>
      <c r="E39" s="16"/>
      <c r="F39" s="8"/>
    </row>
    <row r="40" spans="1:6" ht="20.25">
      <c r="A40" s="12" t="s">
        <v>15</v>
      </c>
      <c r="B40" s="12"/>
      <c r="C40" s="12"/>
      <c r="D40" s="12"/>
      <c r="E40" s="3"/>
      <c r="F40" s="8"/>
    </row>
    <row r="41" spans="1:6" ht="20.25">
      <c r="A41" s="12" t="s">
        <v>133</v>
      </c>
      <c r="B41" s="3"/>
      <c r="C41" s="3"/>
      <c r="D41" s="3"/>
      <c r="E41" s="12" t="s">
        <v>78</v>
      </c>
      <c r="F41" s="8"/>
    </row>
    <row r="42" spans="1:6" ht="37.5" customHeight="1">
      <c r="A42" s="12"/>
      <c r="B42" s="3"/>
      <c r="C42" s="3"/>
      <c r="D42" s="3"/>
      <c r="E42" s="12"/>
      <c r="F42" s="8"/>
    </row>
    <row r="43" spans="1:6" ht="20.25">
      <c r="A43" s="12" t="s">
        <v>30</v>
      </c>
      <c r="B43" s="3"/>
      <c r="C43" s="3"/>
      <c r="D43" s="3"/>
      <c r="E43" s="12" t="s">
        <v>40</v>
      </c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 t="s">
        <v>15</v>
      </c>
      <c r="B45" s="3"/>
      <c r="C45" s="3"/>
      <c r="D45" s="3"/>
      <c r="E45" s="12"/>
      <c r="F45" s="8"/>
    </row>
    <row r="46" spans="1:6" ht="20.25">
      <c r="A46" s="12" t="s">
        <v>16</v>
      </c>
      <c r="B46" s="3"/>
      <c r="C46" s="3"/>
      <c r="D46" s="3"/>
      <c r="E46" s="12"/>
      <c r="F46" s="8"/>
    </row>
    <row r="47" spans="1:6" ht="20.25">
      <c r="A47" s="12" t="s">
        <v>17</v>
      </c>
      <c r="B47" s="3"/>
      <c r="C47" s="3"/>
      <c r="D47" s="3"/>
      <c r="E47" s="12" t="s">
        <v>129</v>
      </c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7.25">
      <c r="A50" s="8"/>
      <c r="B50" s="8"/>
      <c r="C50" s="8"/>
      <c r="D50" s="8"/>
      <c r="E50" s="4" t="s">
        <v>80</v>
      </c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 ht="18.75">
      <c r="E1" s="9" t="s">
        <v>72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164</v>
      </c>
    </row>
    <row r="6" spans="1:6" ht="17.25">
      <c r="A6" s="6"/>
      <c r="B6" s="6"/>
      <c r="C6" s="6"/>
      <c r="D6" s="6"/>
      <c r="E6" s="2"/>
      <c r="F6" s="8"/>
    </row>
    <row r="7" spans="1:6" ht="18.75" hidden="1">
      <c r="A7" s="6"/>
      <c r="B7" s="6"/>
      <c r="C7" s="6"/>
      <c r="D7" s="8"/>
      <c r="E7" s="9" t="s">
        <v>119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142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4" customHeight="1">
      <c r="A26" s="14">
        <v>3</v>
      </c>
      <c r="B26" s="15" t="s">
        <v>8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6</v>
      </c>
      <c r="C27" s="21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5.5" customHeight="1">
      <c r="A28" s="14">
        <v>5</v>
      </c>
      <c r="B28" s="15" t="s">
        <v>7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7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7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3"/>
        <v>52250</v>
      </c>
      <c r="F30" s="21">
        <f t="shared" si="1"/>
        <v>627000</v>
      </c>
    </row>
    <row r="31" spans="1:6" ht="24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2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11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4.7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ref="E34" si="4">SUM(C34*D34)</f>
        <v>104000</v>
      </c>
      <c r="F34" s="21">
        <f t="shared" si="1"/>
        <v>1248000</v>
      </c>
    </row>
    <row r="35" spans="1:6" ht="27" customHeight="1">
      <c r="A35" s="24"/>
      <c r="B35" s="22" t="s">
        <v>14</v>
      </c>
      <c r="C35" s="23"/>
      <c r="D35" s="24">
        <f>SUM(D24:D34)</f>
        <v>16.23</v>
      </c>
      <c r="E35" s="23">
        <f>SUM(E24:E34)</f>
        <v>1827289.96</v>
      </c>
      <c r="F35" s="23">
        <f t="shared" si="1"/>
        <v>21927479.52</v>
      </c>
    </row>
    <row r="36" spans="1:6" ht="30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33.75" customHeight="1">
      <c r="A39" s="12"/>
      <c r="B39" s="3"/>
      <c r="C39" s="3"/>
      <c r="D39" s="3"/>
      <c r="E39" s="12"/>
      <c r="F39" s="8"/>
    </row>
    <row r="40" spans="1:6" ht="20.25">
      <c r="A40" s="12" t="s">
        <v>76</v>
      </c>
      <c r="B40" s="3"/>
      <c r="C40" s="3"/>
      <c r="D40" s="3"/>
      <c r="E40" s="12" t="s">
        <v>85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2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H15" sqref="H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 ht="18.75">
      <c r="E1" s="9" t="s">
        <v>73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164</v>
      </c>
    </row>
    <row r="6" spans="1:6" ht="17.25">
      <c r="A6" s="6"/>
      <c r="B6" s="6"/>
      <c r="C6" s="6"/>
      <c r="D6" s="6"/>
      <c r="E6" s="2"/>
      <c r="F6" s="8"/>
    </row>
    <row r="7" spans="1:6" ht="18.75" hidden="1">
      <c r="A7" s="6"/>
      <c r="B7" s="6"/>
      <c r="C7" s="6"/>
      <c r="D7" s="8"/>
      <c r="E7" s="9" t="s">
        <v>120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143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46</v>
      </c>
      <c r="F23" s="13" t="s">
        <v>51</v>
      </c>
    </row>
    <row r="24" spans="1:6" ht="32.25" customHeight="1">
      <c r="A24" s="14">
        <v>1</v>
      </c>
      <c r="B24" s="15" t="s">
        <v>86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32.25" customHeight="1">
      <c r="A25" s="14">
        <v>2</v>
      </c>
      <c r="B25" s="15" t="s">
        <v>12</v>
      </c>
      <c r="C25" s="21">
        <v>104500</v>
      </c>
      <c r="D25" s="14">
        <v>0.5</v>
      </c>
      <c r="E25" s="21">
        <f>SUM(C25*D25)</f>
        <v>52250</v>
      </c>
      <c r="F25" s="21">
        <f t="shared" ref="F25:F35" si="0">E25*12</f>
        <v>627000</v>
      </c>
    </row>
    <row r="26" spans="1:6" ht="34.5" customHeight="1">
      <c r="A26" s="14">
        <v>3</v>
      </c>
      <c r="B26" s="15" t="s">
        <v>8</v>
      </c>
      <c r="C26" s="21">
        <v>104500</v>
      </c>
      <c r="D26" s="14">
        <v>0.75</v>
      </c>
      <c r="E26" s="21">
        <f t="shared" ref="E26:E30" si="1">SUM(C26*D26)</f>
        <v>78375</v>
      </c>
      <c r="F26" s="21">
        <f t="shared" si="0"/>
        <v>940500</v>
      </c>
    </row>
    <row r="27" spans="1:6" ht="32.25" customHeight="1">
      <c r="A27" s="14">
        <v>4</v>
      </c>
      <c r="B27" s="15" t="s">
        <v>6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30" customHeight="1">
      <c r="A28" s="14">
        <v>5</v>
      </c>
      <c r="B28" s="15" t="s">
        <v>7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7.7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1"/>
        <v>52250</v>
      </c>
      <c r="F30" s="21">
        <f t="shared" si="0"/>
        <v>627000</v>
      </c>
    </row>
    <row r="31" spans="1:6" ht="26.2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ref="E31" si="2">SUM(C31*D31)</f>
        <v>104000</v>
      </c>
      <c r="F31" s="21">
        <f t="shared" si="0"/>
        <v>1248000</v>
      </c>
    </row>
    <row r="32" spans="1:6" ht="25.5" customHeight="1">
      <c r="A32" s="14">
        <v>9</v>
      </c>
      <c r="B32" s="15" t="s">
        <v>144</v>
      </c>
      <c r="C32" s="21">
        <v>104000</v>
      </c>
      <c r="D32" s="14">
        <v>0.5</v>
      </c>
      <c r="E32" s="21">
        <f>SUM(C33*D32)</f>
        <v>52000</v>
      </c>
      <c r="F32" s="21">
        <f t="shared" si="0"/>
        <v>624000</v>
      </c>
    </row>
    <row r="33" spans="1:6" ht="24.75" customHeight="1">
      <c r="A33" s="14">
        <v>10</v>
      </c>
      <c r="B33" s="15" t="s">
        <v>18</v>
      </c>
      <c r="C33" s="21">
        <v>104000</v>
      </c>
      <c r="D33" s="14">
        <v>0.5</v>
      </c>
      <c r="E33" s="21">
        <v>52000</v>
      </c>
      <c r="F33" s="21">
        <f t="shared" si="0"/>
        <v>624000</v>
      </c>
    </row>
    <row r="34" spans="1:6" ht="24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ref="E34" si="3">SUM(C34*D34)</f>
        <v>104000</v>
      </c>
      <c r="F34" s="21">
        <f t="shared" si="0"/>
        <v>1248000</v>
      </c>
    </row>
    <row r="35" spans="1:6" ht="24.75" customHeight="1">
      <c r="A35" s="24"/>
      <c r="B35" s="22" t="s">
        <v>14</v>
      </c>
      <c r="C35" s="23"/>
      <c r="D35" s="24">
        <f>SUM(D24:D34)</f>
        <v>12.86</v>
      </c>
      <c r="E35" s="23">
        <f>SUM(E24:E34)</f>
        <v>1446248.72</v>
      </c>
      <c r="F35" s="23">
        <f t="shared" si="0"/>
        <v>17354984.640000001</v>
      </c>
    </row>
    <row r="36" spans="1:6" ht="27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36.75" customHeight="1">
      <c r="A39" s="12"/>
      <c r="B39" s="3"/>
      <c r="C39" s="3"/>
      <c r="D39" s="3"/>
      <c r="E39" s="12"/>
      <c r="F39" s="8"/>
    </row>
    <row r="40" spans="1:6" ht="20.25">
      <c r="A40" s="12" t="s">
        <v>30</v>
      </c>
      <c r="B40" s="3"/>
      <c r="C40" s="3"/>
      <c r="D40" s="3"/>
      <c r="E40" s="12" t="s">
        <v>84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I20" sqref="I2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74</v>
      </c>
    </row>
    <row r="2" spans="1:6" ht="18.75">
      <c r="A2" s="6"/>
      <c r="B2" s="6"/>
      <c r="C2" s="6"/>
      <c r="D2" s="6"/>
      <c r="E2" s="9" t="s">
        <v>0</v>
      </c>
      <c r="F2" s="10"/>
    </row>
    <row r="3" spans="1:6" ht="18.75">
      <c r="A3" s="6"/>
      <c r="B3" s="6"/>
      <c r="C3" s="6"/>
      <c r="D3" s="6"/>
      <c r="E3" s="9" t="s">
        <v>1</v>
      </c>
      <c r="F3" s="10"/>
    </row>
    <row r="4" spans="1:6" ht="18.75">
      <c r="A4" s="6"/>
      <c r="B4" s="6"/>
      <c r="C4" s="6"/>
      <c r="D4" s="6"/>
      <c r="E4" s="39" t="s">
        <v>176</v>
      </c>
      <c r="F4" s="39"/>
    </row>
    <row r="5" spans="1:6" ht="18.75">
      <c r="A5" s="6"/>
      <c r="B5" s="6"/>
      <c r="C5" s="6"/>
      <c r="D5" s="6"/>
      <c r="E5" s="9" t="s">
        <v>165</v>
      </c>
      <c r="F5" s="10"/>
    </row>
    <row r="6" spans="1:6" ht="18.75">
      <c r="A6" s="6"/>
      <c r="B6" s="6"/>
      <c r="C6" s="6"/>
      <c r="D6" s="6"/>
      <c r="E6" s="2"/>
      <c r="F6" s="10"/>
    </row>
    <row r="7" spans="1:6" ht="18.75" hidden="1">
      <c r="A7" s="6"/>
      <c r="B7" s="6"/>
      <c r="C7" s="6"/>
      <c r="D7" s="6"/>
      <c r="E7" s="9" t="s">
        <v>121</v>
      </c>
    </row>
    <row r="8" spans="1:6" ht="18.75" hidden="1">
      <c r="A8" s="6"/>
      <c r="B8" s="6"/>
      <c r="C8" s="6"/>
      <c r="D8" s="6"/>
      <c r="E8" s="9" t="s">
        <v>0</v>
      </c>
      <c r="F8" s="8"/>
    </row>
    <row r="9" spans="1:6" ht="18.75" hidden="1">
      <c r="A9" s="6"/>
      <c r="B9" s="6"/>
      <c r="C9" s="6"/>
      <c r="D9" s="6"/>
      <c r="E9" s="9" t="s">
        <v>1</v>
      </c>
      <c r="F9" s="8"/>
    </row>
    <row r="10" spans="1:6" ht="18.75" hidden="1">
      <c r="A10" s="6"/>
      <c r="B10" s="6"/>
      <c r="C10" s="6"/>
      <c r="D10" s="6"/>
      <c r="E10" s="9" t="s">
        <v>91</v>
      </c>
      <c r="F10" s="8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8.75">
      <c r="A14" s="6"/>
      <c r="B14" s="6"/>
      <c r="C14" s="6"/>
      <c r="D14" s="8"/>
      <c r="E14" s="9"/>
      <c r="F14" s="10"/>
    </row>
    <row r="15" spans="1:6" ht="39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145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12</v>
      </c>
      <c r="C25" s="21">
        <v>104500</v>
      </c>
      <c r="D25" s="14">
        <v>0.5</v>
      </c>
      <c r="E25" s="21">
        <f t="shared" ref="E25" si="0">SUM(C25*D25)</f>
        <v>52250</v>
      </c>
      <c r="F25" s="21">
        <f t="shared" ref="F25:F37" si="1">+E25*12</f>
        <v>627000</v>
      </c>
    </row>
    <row r="26" spans="1:6" ht="23.25" customHeight="1">
      <c r="A26" s="14">
        <v>3</v>
      </c>
      <c r="B26" s="15" t="s">
        <v>8</v>
      </c>
      <c r="C26" s="21">
        <v>104500</v>
      </c>
      <c r="D26" s="14">
        <v>0.75</v>
      </c>
      <c r="E26" s="21">
        <f t="shared" ref="E26" si="2">SUM(C26*D26)</f>
        <v>78375</v>
      </c>
      <c r="F26" s="21">
        <f t="shared" si="1"/>
        <v>940500</v>
      </c>
    </row>
    <row r="27" spans="1:6" ht="27.75" customHeight="1">
      <c r="A27" s="14">
        <v>4</v>
      </c>
      <c r="B27" s="15" t="s">
        <v>6</v>
      </c>
      <c r="C27" s="21">
        <v>130952</v>
      </c>
      <c r="D27" s="14">
        <v>3.36</v>
      </c>
      <c r="E27" s="21">
        <f t="shared" ref="E27:E28" si="3">SUM(C27*D27)</f>
        <v>439998.71999999997</v>
      </c>
      <c r="F27" s="21">
        <f t="shared" si="1"/>
        <v>5279984.6399999997</v>
      </c>
    </row>
    <row r="28" spans="1:6" ht="26.25" customHeight="1">
      <c r="A28" s="14">
        <v>5</v>
      </c>
      <c r="B28" s="15" t="s">
        <v>7</v>
      </c>
      <c r="C28" s="21">
        <v>104000</v>
      </c>
      <c r="D28" s="14">
        <v>3</v>
      </c>
      <c r="E28" s="21">
        <f t="shared" si="3"/>
        <v>312000</v>
      </c>
      <c r="F28" s="21">
        <f t="shared" si="1"/>
        <v>3744000</v>
      </c>
    </row>
    <row r="29" spans="1:6" ht="26.2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>SUM(C29*D29)</f>
        <v>78375</v>
      </c>
      <c r="F29" s="21">
        <f t="shared" si="1"/>
        <v>940500</v>
      </c>
    </row>
    <row r="30" spans="1:6" ht="30.7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ref="E30:E33" si="4">SUM(C30*D30)</f>
        <v>52250</v>
      </c>
      <c r="F30" s="21">
        <f t="shared" si="1"/>
        <v>627000</v>
      </c>
    </row>
    <row r="31" spans="1:6" ht="27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4"/>
        <v>52000</v>
      </c>
      <c r="F31" s="21">
        <f t="shared" si="1"/>
        <v>624000</v>
      </c>
    </row>
    <row r="32" spans="1:6" ht="27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4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11</v>
      </c>
      <c r="C33" s="21">
        <v>104000</v>
      </c>
      <c r="D33" s="14">
        <v>0.5</v>
      </c>
      <c r="E33" s="21">
        <f t="shared" si="4"/>
        <v>52000</v>
      </c>
      <c r="F33" s="21">
        <f t="shared" si="1"/>
        <v>624000</v>
      </c>
    </row>
    <row r="34" spans="1:6" ht="27" customHeight="1">
      <c r="A34" s="14">
        <v>11</v>
      </c>
      <c r="B34" s="15" t="s">
        <v>18</v>
      </c>
      <c r="C34" s="21">
        <v>104000</v>
      </c>
      <c r="D34" s="14">
        <v>0.5</v>
      </c>
      <c r="E34" s="21">
        <f t="shared" ref="E34:E36" si="5">SUM(C34*D34)</f>
        <v>52000</v>
      </c>
      <c r="F34" s="21">
        <f t="shared" si="1"/>
        <v>624000</v>
      </c>
    </row>
    <row r="35" spans="1:6" ht="29.25" customHeight="1">
      <c r="A35" s="14">
        <v>12</v>
      </c>
      <c r="B35" s="15" t="s">
        <v>20</v>
      </c>
      <c r="C35" s="21">
        <v>104000</v>
      </c>
      <c r="D35" s="14">
        <v>0.5</v>
      </c>
      <c r="E35" s="21">
        <f t="shared" si="5"/>
        <v>52000</v>
      </c>
      <c r="F35" s="21">
        <f t="shared" si="1"/>
        <v>624000</v>
      </c>
    </row>
    <row r="36" spans="1:6" ht="29.2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si="5"/>
        <v>104000</v>
      </c>
      <c r="F36" s="21">
        <f t="shared" si="1"/>
        <v>1248000</v>
      </c>
    </row>
    <row r="37" spans="1:6" ht="30.75" customHeight="1">
      <c r="A37" s="14"/>
      <c r="B37" s="22" t="s">
        <v>14</v>
      </c>
      <c r="C37" s="14"/>
      <c r="D37" s="24">
        <f>SUM(D24+D25+D26+D27+D28+D29+D30+D31+D32+D33+D34+D35+D36)</f>
        <v>13.86</v>
      </c>
      <c r="E37" s="23">
        <f>SUM(E24+E25+E26+E27+E28+E29+E30+E31+E32+E33+E34+E35+E36)</f>
        <v>1550248.72</v>
      </c>
      <c r="F37" s="23">
        <f t="shared" si="1"/>
        <v>18602984.640000001</v>
      </c>
    </row>
    <row r="38" spans="1:6" ht="33" customHeight="1">
      <c r="A38" s="16"/>
      <c r="B38" s="16"/>
      <c r="C38" s="16"/>
      <c r="D38" s="16"/>
      <c r="E38" s="16"/>
      <c r="F38" s="8"/>
    </row>
    <row r="39" spans="1:6" ht="20.25">
      <c r="A39" s="12" t="s">
        <v>15</v>
      </c>
      <c r="B39" s="12"/>
      <c r="C39" s="12"/>
      <c r="D39" s="12"/>
      <c r="E39" s="3"/>
      <c r="F39" s="8"/>
    </row>
    <row r="40" spans="1:6" ht="20.25">
      <c r="A40" s="12" t="s">
        <v>133</v>
      </c>
      <c r="B40" s="3"/>
      <c r="C40" s="3"/>
      <c r="D40" s="3"/>
      <c r="E40" s="12" t="s">
        <v>78</v>
      </c>
      <c r="F40" s="8"/>
    </row>
    <row r="41" spans="1:6" ht="44.25" customHeight="1">
      <c r="A41" s="12"/>
      <c r="B41" s="3"/>
      <c r="C41" s="3"/>
      <c r="D41" s="3"/>
      <c r="E41" s="12"/>
      <c r="F41" s="8"/>
    </row>
    <row r="42" spans="1:6" ht="20.25">
      <c r="A42" s="12" t="s">
        <v>30</v>
      </c>
      <c r="B42" s="3"/>
      <c r="C42" s="3"/>
      <c r="D42" s="3"/>
      <c r="E42" s="12" t="s">
        <v>41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15</v>
      </c>
      <c r="B44" s="3"/>
      <c r="C44" s="3"/>
      <c r="D44" s="3"/>
      <c r="E44" s="12"/>
      <c r="F44" s="8"/>
    </row>
    <row r="45" spans="1:6" ht="20.25">
      <c r="A45" s="12" t="s">
        <v>16</v>
      </c>
      <c r="B45" s="3"/>
      <c r="C45" s="3"/>
      <c r="D45" s="3"/>
      <c r="E45" s="12"/>
      <c r="F45" s="8"/>
    </row>
    <row r="46" spans="1:6" ht="20.25">
      <c r="A46" s="12" t="s">
        <v>17</v>
      </c>
      <c r="B46" s="3"/>
      <c r="C46" s="3"/>
      <c r="D46" s="3"/>
      <c r="E46" s="12" t="s">
        <v>129</v>
      </c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7.25">
      <c r="A49" s="8"/>
      <c r="B49" s="8"/>
      <c r="C49" s="8"/>
      <c r="D49" s="8"/>
      <c r="E49" s="4" t="s">
        <v>80</v>
      </c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47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H13" sqref="H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126</v>
      </c>
    </row>
    <row r="2" spans="1:6" ht="18.75">
      <c r="E2" s="9" t="s">
        <v>0</v>
      </c>
      <c r="F2" s="10"/>
    </row>
    <row r="3" spans="1:6" ht="18.75">
      <c r="E3" s="9" t="s">
        <v>1</v>
      </c>
      <c r="F3" s="10"/>
    </row>
    <row r="4" spans="1:6" ht="18.75">
      <c r="E4" s="39" t="s">
        <v>174</v>
      </c>
      <c r="F4" s="39"/>
    </row>
    <row r="5" spans="1:6" ht="18.75">
      <c r="E5" s="9" t="s">
        <v>166</v>
      </c>
      <c r="F5" s="10"/>
    </row>
    <row r="6" spans="1:6" ht="18.75">
      <c r="E6" s="2"/>
      <c r="F6" s="10"/>
    </row>
    <row r="7" spans="1:6" ht="18.75" hidden="1">
      <c r="E7" s="9" t="s">
        <v>127</v>
      </c>
    </row>
    <row r="8" spans="1:6" ht="18.75" hidden="1">
      <c r="A8" s="6"/>
      <c r="B8" s="6"/>
      <c r="C8" s="6"/>
      <c r="D8" s="6"/>
      <c r="E8" s="9" t="s">
        <v>0</v>
      </c>
      <c r="F8" s="8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114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131</v>
      </c>
      <c r="B18" s="38"/>
      <c r="C18" s="38"/>
      <c r="D18" s="38"/>
      <c r="E18" s="38"/>
      <c r="F18" s="8"/>
    </row>
    <row r="19" spans="1:6" ht="20.25">
      <c r="A19" s="28"/>
      <c r="B19" s="28"/>
      <c r="C19" s="11" t="s">
        <v>23</v>
      </c>
      <c r="D19" s="28"/>
      <c r="E19" s="28"/>
      <c r="F19" s="8"/>
    </row>
    <row r="20" spans="1:6" ht="20.25">
      <c r="A20" s="3"/>
      <c r="B20" s="12" t="s">
        <v>44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12</v>
      </c>
      <c r="C25" s="21">
        <v>104500</v>
      </c>
      <c r="D25" s="14">
        <v>1</v>
      </c>
      <c r="E25" s="21">
        <f t="shared" ref="E25:E30" si="0">SUM(C25*D25)</f>
        <v>104500</v>
      </c>
      <c r="F25" s="21">
        <f t="shared" ref="F25:F38" si="1">+E25*12</f>
        <v>1254000</v>
      </c>
    </row>
    <row r="26" spans="1:6" ht="23.2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si="0"/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si="0"/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0"/>
        <v>520000</v>
      </c>
      <c r="F28" s="21">
        <f t="shared" si="1"/>
        <v>6240000</v>
      </c>
    </row>
    <row r="29" spans="1:6" ht="26.2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0"/>
        <v>104500</v>
      </c>
      <c r="F29" s="21">
        <f t="shared" si="1"/>
        <v>1254000</v>
      </c>
    </row>
    <row r="30" spans="1:6" ht="30.7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0"/>
        <v>104500</v>
      </c>
      <c r="F30" s="21">
        <f t="shared" si="1"/>
        <v>1254000</v>
      </c>
    </row>
    <row r="31" spans="1:6" ht="27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ref="E31:E37" si="2">SUM(C31*D31)</f>
        <v>52000</v>
      </c>
      <c r="F31" s="21">
        <f t="shared" si="1"/>
        <v>624000</v>
      </c>
    </row>
    <row r="32" spans="1:6" ht="27" customHeight="1">
      <c r="A32" s="14">
        <v>9</v>
      </c>
      <c r="B32" s="15" t="s">
        <v>13</v>
      </c>
      <c r="C32" s="21">
        <v>104000</v>
      </c>
      <c r="D32" s="14">
        <v>0.25</v>
      </c>
      <c r="E32" s="21">
        <f t="shared" si="2"/>
        <v>26000</v>
      </c>
      <c r="F32" s="21">
        <f t="shared" si="1"/>
        <v>312000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27" customHeight="1">
      <c r="A35" s="14">
        <v>12</v>
      </c>
      <c r="B35" s="15" t="s">
        <v>18</v>
      </c>
      <c r="C35" s="21">
        <v>104000</v>
      </c>
      <c r="D35" s="14">
        <v>0.5</v>
      </c>
      <c r="E35" s="21">
        <f t="shared" si="2"/>
        <v>52000</v>
      </c>
      <c r="F35" s="21">
        <f t="shared" si="1"/>
        <v>624000</v>
      </c>
    </row>
    <row r="36" spans="1:6" ht="29.25" customHeight="1">
      <c r="A36" s="14">
        <v>13</v>
      </c>
      <c r="B36" s="15" t="s">
        <v>20</v>
      </c>
      <c r="C36" s="21">
        <v>104000</v>
      </c>
      <c r="D36" s="14">
        <v>0.5</v>
      </c>
      <c r="E36" s="21">
        <f t="shared" si="2"/>
        <v>52000</v>
      </c>
      <c r="F36" s="21">
        <f t="shared" si="1"/>
        <v>624000</v>
      </c>
    </row>
    <row r="37" spans="1:6" ht="29.25" customHeight="1">
      <c r="A37" s="14">
        <v>14</v>
      </c>
      <c r="B37" s="15" t="s">
        <v>19</v>
      </c>
      <c r="C37" s="21">
        <v>104000</v>
      </c>
      <c r="D37" s="14">
        <v>1</v>
      </c>
      <c r="E37" s="21">
        <f t="shared" si="2"/>
        <v>104000</v>
      </c>
      <c r="F37" s="21">
        <f t="shared" si="1"/>
        <v>1248000</v>
      </c>
    </row>
    <row r="38" spans="1:6" ht="30.75" customHeight="1">
      <c r="A38" s="14"/>
      <c r="B38" s="22" t="s">
        <v>14</v>
      </c>
      <c r="C38" s="24"/>
      <c r="D38" s="24">
        <f>SUM(D24:D37)</f>
        <v>20.6</v>
      </c>
      <c r="E38" s="23">
        <f>SUM(E24:E37)</f>
        <v>2312456.2000000002</v>
      </c>
      <c r="F38" s="23">
        <f t="shared" si="1"/>
        <v>27749474.400000002</v>
      </c>
    </row>
    <row r="39" spans="1:6" ht="33" customHeight="1">
      <c r="A39" s="16"/>
      <c r="B39" s="16"/>
      <c r="C39" s="16"/>
      <c r="D39" s="16"/>
      <c r="E39" s="16"/>
      <c r="F39" s="8"/>
    </row>
    <row r="40" spans="1:6" ht="20.25">
      <c r="A40" s="12" t="s">
        <v>15</v>
      </c>
      <c r="B40" s="12"/>
      <c r="C40" s="12"/>
      <c r="D40" s="12"/>
      <c r="E40" s="3"/>
      <c r="F40" s="8"/>
    </row>
    <row r="41" spans="1:6" ht="20.25">
      <c r="A41" s="12" t="s">
        <v>132</v>
      </c>
      <c r="B41" s="3"/>
      <c r="C41" s="3"/>
      <c r="D41" s="3"/>
      <c r="E41" s="12" t="s">
        <v>78</v>
      </c>
      <c r="F41" s="8"/>
    </row>
    <row r="42" spans="1:6" ht="44.25" customHeight="1">
      <c r="A42" s="12"/>
      <c r="B42" s="3"/>
      <c r="C42" s="3"/>
      <c r="D42" s="3"/>
      <c r="E42" s="12"/>
      <c r="F42" s="8"/>
    </row>
    <row r="43" spans="1:6" ht="20.25">
      <c r="A43" s="12" t="s">
        <v>163</v>
      </c>
      <c r="B43" s="3"/>
      <c r="C43" s="3"/>
      <c r="D43" s="3"/>
      <c r="E43" s="12" t="s">
        <v>83</v>
      </c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 t="s">
        <v>15</v>
      </c>
      <c r="B45" s="3"/>
      <c r="C45" s="3"/>
      <c r="D45" s="3"/>
      <c r="E45" s="12"/>
      <c r="F45" s="8"/>
    </row>
    <row r="46" spans="1:6" ht="20.25">
      <c r="A46" s="12" t="s">
        <v>16</v>
      </c>
      <c r="B46" s="3"/>
      <c r="C46" s="3"/>
      <c r="D46" s="3"/>
      <c r="E46" s="12"/>
      <c r="F46" s="8"/>
    </row>
    <row r="47" spans="1:6" ht="20.25">
      <c r="A47" s="12" t="s">
        <v>17</v>
      </c>
      <c r="B47" s="3"/>
      <c r="C47" s="3"/>
      <c r="D47" s="3"/>
      <c r="E47" s="12" t="s">
        <v>129</v>
      </c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7.25">
      <c r="A50" s="8"/>
      <c r="B50" s="8"/>
      <c r="C50" s="8"/>
      <c r="D50" s="8"/>
      <c r="E50" s="4" t="s">
        <v>80</v>
      </c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L48"/>
  <sheetViews>
    <sheetView zoomScaleSheetLayoutView="100" workbookViewId="0">
      <selection activeCell="H14" sqref="H1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8.75">
      <c r="E1" s="9" t="s">
        <v>55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174</v>
      </c>
      <c r="F4" s="39"/>
    </row>
    <row r="5" spans="1:6" ht="18.75">
      <c r="E5" s="9" t="s">
        <v>168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122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89</v>
      </c>
      <c r="F10" s="10"/>
    </row>
    <row r="11" spans="1:6" ht="18.75" hidden="1">
      <c r="A11" s="6"/>
      <c r="B11" s="6"/>
      <c r="C11" s="6"/>
      <c r="D11" s="8"/>
      <c r="E11" s="9" t="s">
        <v>123</v>
      </c>
      <c r="F11" s="10"/>
    </row>
    <row r="12" spans="1:6" ht="17.25" customHeight="1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148</v>
      </c>
      <c r="B18" s="38"/>
      <c r="C18" s="38"/>
      <c r="D18" s="38"/>
      <c r="E18" s="38"/>
      <c r="F18" s="8"/>
    </row>
    <row r="19" spans="1:6" ht="31.5" customHeight="1">
      <c r="A19" s="28"/>
      <c r="B19" s="28"/>
      <c r="C19" s="11" t="s">
        <v>23</v>
      </c>
      <c r="D19" s="28"/>
      <c r="E19" s="28"/>
      <c r="F19" s="8"/>
    </row>
    <row r="20" spans="1:6" ht="20.25">
      <c r="A20" s="3"/>
      <c r="B20" s="12" t="s">
        <v>42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8.5" customHeight="1">
      <c r="A26" s="14">
        <v>3</v>
      </c>
      <c r="B26" s="15" t="s">
        <v>8</v>
      </c>
      <c r="C26" s="21">
        <v>104500</v>
      </c>
      <c r="D26" s="14">
        <v>1.25</v>
      </c>
      <c r="E26" s="21">
        <f t="shared" ref="E26:E30" si="1">SUM(C26*D26)</f>
        <v>130625</v>
      </c>
      <c r="F26" s="21">
        <f t="shared" si="0"/>
        <v>1567500</v>
      </c>
    </row>
    <row r="27" spans="1:6" ht="27.75" customHeight="1">
      <c r="A27" s="14">
        <v>4</v>
      </c>
      <c r="B27" s="15" t="s">
        <v>6</v>
      </c>
      <c r="C27" s="21">
        <v>130952</v>
      </c>
      <c r="D27" s="14">
        <v>5.6</v>
      </c>
      <c r="E27" s="21">
        <f t="shared" si="1"/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6.2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2.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1"/>
        <v>104500</v>
      </c>
      <c r="F30" s="21">
        <f t="shared" si="0"/>
        <v>1254000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ref="E31:E34" si="2">SUM(C31*D31)</f>
        <v>104000</v>
      </c>
      <c r="F31" s="21">
        <f t="shared" si="0"/>
        <v>1248000</v>
      </c>
    </row>
    <row r="32" spans="1:6" ht="25.5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12" ht="29.25" customHeight="1">
      <c r="A33" s="14">
        <v>10</v>
      </c>
      <c r="B33" s="15" t="s">
        <v>20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  <c r="L33">
        <v>10</v>
      </c>
    </row>
    <row r="34" spans="1:12" ht="27.7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0"/>
        <v>1248000</v>
      </c>
    </row>
    <row r="35" spans="1:12" ht="30" customHeight="1">
      <c r="A35" s="14"/>
      <c r="B35" s="22" t="s">
        <v>14</v>
      </c>
      <c r="C35" s="24"/>
      <c r="D35" s="24">
        <f>SUM(D24+D25+D26+D27+D28+D29+D30+D31+D32+D33+D34)</f>
        <v>19.350000000000001</v>
      </c>
      <c r="E35" s="23">
        <f>SUM(E24:E34)</f>
        <v>2182456.2000000002</v>
      </c>
      <c r="F35" s="23">
        <f t="shared" si="0"/>
        <v>26189474.400000002</v>
      </c>
    </row>
    <row r="36" spans="1:12" ht="41.25" customHeight="1">
      <c r="A36" s="16"/>
      <c r="B36" s="16"/>
      <c r="C36" s="16"/>
      <c r="D36" s="16"/>
      <c r="E36" s="16"/>
      <c r="F36" s="8"/>
    </row>
    <row r="37" spans="1:12" ht="20.25">
      <c r="A37" s="12" t="s">
        <v>15</v>
      </c>
      <c r="B37" s="12"/>
      <c r="C37" s="12"/>
      <c r="D37" s="12"/>
      <c r="E37" s="3"/>
      <c r="F37" s="8"/>
    </row>
    <row r="38" spans="1:12" ht="20.25">
      <c r="A38" s="12" t="s">
        <v>133</v>
      </c>
      <c r="B38" s="3"/>
      <c r="C38" s="3"/>
      <c r="D38" s="3"/>
      <c r="E38" s="12" t="s">
        <v>78</v>
      </c>
      <c r="F38" s="8"/>
    </row>
    <row r="39" spans="1:12" ht="39" customHeight="1">
      <c r="A39" s="12"/>
      <c r="B39" s="3"/>
      <c r="C39" s="3"/>
      <c r="D39" s="3"/>
      <c r="E39" s="12"/>
      <c r="F39" s="8"/>
    </row>
    <row r="40" spans="1:12" ht="20.25">
      <c r="A40" s="12" t="s">
        <v>30</v>
      </c>
      <c r="B40" s="3"/>
      <c r="C40" s="3"/>
      <c r="D40" s="3"/>
      <c r="E40" s="12" t="s">
        <v>27</v>
      </c>
      <c r="F40" s="8"/>
    </row>
    <row r="41" spans="1:12" ht="20.25">
      <c r="A41" s="12"/>
      <c r="B41" s="3"/>
      <c r="C41" s="3"/>
      <c r="D41" s="3"/>
      <c r="E41" s="12"/>
      <c r="F41" s="8"/>
    </row>
    <row r="42" spans="1:12" ht="20.25">
      <c r="A42" s="12" t="s">
        <v>15</v>
      </c>
      <c r="B42" s="3"/>
      <c r="C42" s="3"/>
      <c r="D42" s="3"/>
      <c r="E42" s="12"/>
      <c r="F42" s="8"/>
    </row>
    <row r="43" spans="1:12" ht="20.25">
      <c r="A43" s="12" t="s">
        <v>16</v>
      </c>
      <c r="B43" s="3"/>
      <c r="C43" s="3"/>
      <c r="D43" s="3"/>
      <c r="E43" s="12"/>
      <c r="F43" s="8"/>
    </row>
    <row r="44" spans="1:12" ht="20.25">
      <c r="A44" s="12" t="s">
        <v>17</v>
      </c>
      <c r="B44" s="3"/>
      <c r="C44" s="3"/>
      <c r="D44" s="3"/>
      <c r="E44" s="12" t="s">
        <v>129</v>
      </c>
      <c r="F44" s="8"/>
    </row>
    <row r="45" spans="1:12">
      <c r="A45" s="8"/>
      <c r="B45" s="8"/>
      <c r="C45" s="8"/>
      <c r="D45" s="8"/>
      <c r="E45" s="8"/>
      <c r="F45" s="8"/>
    </row>
    <row r="46" spans="1:12" ht="16.5">
      <c r="A46" s="8"/>
      <c r="B46" s="8"/>
      <c r="C46" s="8"/>
      <c r="D46" s="8"/>
      <c r="E46" s="4"/>
      <c r="F46" s="8"/>
    </row>
    <row r="47" spans="1:12" ht="17.25">
      <c r="A47" s="8"/>
      <c r="B47" s="8"/>
      <c r="C47" s="8"/>
      <c r="D47" s="8"/>
      <c r="E47" s="4" t="s">
        <v>80</v>
      </c>
      <c r="F47" s="8"/>
    </row>
    <row r="48" spans="1:12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view="pageBreakPreview" zoomScaleSheetLayoutView="100" workbookViewId="0">
      <selection activeCell="H6" sqref="H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8" customWidth="1"/>
  </cols>
  <sheetData>
    <row r="1" spans="1:6" ht="18.75">
      <c r="E1" s="9" t="s">
        <v>56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172</v>
      </c>
      <c r="F4" s="39"/>
    </row>
    <row r="5" spans="1:6" ht="18.75">
      <c r="A5" s="1"/>
      <c r="B5" s="1"/>
      <c r="C5" s="1"/>
      <c r="D5" s="1"/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56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92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149</v>
      </c>
      <c r="B18" s="38"/>
      <c r="C18" s="38"/>
      <c r="D18" s="38"/>
      <c r="E18" s="38"/>
      <c r="F18" s="8"/>
    </row>
    <row r="19" spans="1:6" ht="20.25">
      <c r="A19" s="28"/>
      <c r="B19" s="28"/>
      <c r="C19" s="11" t="s">
        <v>23</v>
      </c>
      <c r="D19" s="28"/>
      <c r="E19" s="28"/>
      <c r="F19" s="8"/>
    </row>
    <row r="20" spans="1:6" ht="20.25">
      <c r="A20" s="3"/>
      <c r="B20" s="12" t="s">
        <v>44</v>
      </c>
      <c r="C20" s="17">
        <v>28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24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9.2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4" customHeight="1">
      <c r="A26" s="14">
        <v>3</v>
      </c>
      <c r="B26" s="15" t="s">
        <v>8</v>
      </c>
      <c r="C26" s="21">
        <v>104500</v>
      </c>
      <c r="D26" s="14">
        <v>1.5</v>
      </c>
      <c r="E26" s="21">
        <f t="shared" ref="E26:E32" si="1">SUM(C26*D26)</f>
        <v>156750</v>
      </c>
      <c r="F26" s="21">
        <f t="shared" si="0"/>
        <v>1881000</v>
      </c>
    </row>
    <row r="27" spans="1:6" ht="26.25" customHeight="1">
      <c r="A27" s="14">
        <v>4</v>
      </c>
      <c r="B27" s="15" t="s">
        <v>6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0"/>
        <v>10559969.279999999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6</v>
      </c>
      <c r="E28" s="21">
        <f t="shared" si="1"/>
        <v>624000</v>
      </c>
      <c r="F28" s="21">
        <f t="shared" si="0"/>
        <v>7488000</v>
      </c>
    </row>
    <row r="29" spans="1:6" ht="23.2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7.7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1"/>
        <v>104500</v>
      </c>
      <c r="F30" s="21">
        <f t="shared" si="0"/>
        <v>1254000</v>
      </c>
    </row>
    <row r="31" spans="1:6" ht="24.7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5.5" customHeight="1">
      <c r="A32" s="14">
        <v>9</v>
      </c>
      <c r="B32" s="15" t="s">
        <v>11</v>
      </c>
      <c r="C32" s="21">
        <v>104000</v>
      </c>
      <c r="D32" s="14">
        <v>1</v>
      </c>
      <c r="E32" s="21">
        <f t="shared" si="1"/>
        <v>104000</v>
      </c>
      <c r="F32" s="21">
        <f t="shared" si="0"/>
        <v>1248000</v>
      </c>
    </row>
    <row r="33" spans="1:6" ht="27.75" customHeight="1">
      <c r="A33" s="14">
        <v>10</v>
      </c>
      <c r="B33" s="15" t="s">
        <v>20</v>
      </c>
      <c r="C33" s="21">
        <v>104000</v>
      </c>
      <c r="D33" s="14">
        <v>0.5</v>
      </c>
      <c r="E33" s="21">
        <f t="shared" ref="E33:E34" si="2">SUM(C33*D33)</f>
        <v>52000</v>
      </c>
      <c r="F33" s="21">
        <f t="shared" si="0"/>
        <v>624000</v>
      </c>
    </row>
    <row r="34" spans="1:6" ht="32.25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2"/>
        <v>104000</v>
      </c>
      <c r="F34" s="21">
        <f t="shared" si="0"/>
        <v>1248000</v>
      </c>
    </row>
    <row r="35" spans="1:6" ht="29.25" customHeight="1">
      <c r="A35" s="14"/>
      <c r="B35" s="22" t="s">
        <v>14</v>
      </c>
      <c r="C35" s="24"/>
      <c r="D35" s="24">
        <f>SUM(D24:D34)</f>
        <v>21.72</v>
      </c>
      <c r="E35" s="23">
        <f>SUM(E24:E34)</f>
        <v>2459247.44</v>
      </c>
      <c r="F35" s="23">
        <f t="shared" si="0"/>
        <v>29510969.280000001</v>
      </c>
    </row>
    <row r="36" spans="1:6" ht="43.5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43.5" customHeight="1">
      <c r="A39" s="12"/>
      <c r="B39" s="3"/>
      <c r="C39" s="3"/>
      <c r="D39" s="3"/>
      <c r="E39" s="12"/>
      <c r="F39" s="8"/>
    </row>
    <row r="40" spans="1:6" ht="20.25">
      <c r="A40" s="12" t="s">
        <v>76</v>
      </c>
      <c r="B40" s="3"/>
      <c r="C40" s="3"/>
      <c r="D40" s="3"/>
      <c r="E40" s="12" t="s">
        <v>28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I14" sqref="I1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</cols>
  <sheetData>
    <row r="1" spans="1:6" ht="18.75">
      <c r="E1" s="9" t="s">
        <v>57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175</v>
      </c>
      <c r="F4" s="39"/>
    </row>
    <row r="5" spans="1:6" ht="18.75">
      <c r="A5" s="1"/>
      <c r="B5" s="1"/>
      <c r="C5" s="1"/>
      <c r="D5" s="1"/>
      <c r="E5" s="9" t="s">
        <v>170</v>
      </c>
    </row>
    <row r="6" spans="1:6" ht="18.75">
      <c r="A6" s="1"/>
      <c r="B6" s="1"/>
      <c r="C6" s="1"/>
      <c r="D6" s="1"/>
      <c r="E6" s="9"/>
    </row>
    <row r="7" spans="1:6" ht="18.75" hidden="1">
      <c r="A7" s="6"/>
      <c r="B7" s="6"/>
      <c r="C7" s="6"/>
      <c r="D7" s="8"/>
      <c r="E7" s="9" t="s">
        <v>57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89</v>
      </c>
      <c r="F10" s="10"/>
    </row>
    <row r="11" spans="1:6" ht="18.75" hidden="1">
      <c r="A11" s="6"/>
      <c r="B11" s="6"/>
      <c r="C11" s="6"/>
      <c r="D11" s="8"/>
      <c r="E11" s="9" t="s">
        <v>93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150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42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46</v>
      </c>
      <c r="F23" s="13" t="s">
        <v>51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" si="0">+E25*12</f>
        <v>1254000</v>
      </c>
    </row>
    <row r="26" spans="1:6" ht="26.25" customHeight="1">
      <c r="A26" s="14">
        <v>3</v>
      </c>
      <c r="B26" s="15" t="s">
        <v>8</v>
      </c>
      <c r="C26" s="21">
        <v>104500</v>
      </c>
      <c r="D26" s="14">
        <v>1.5</v>
      </c>
      <c r="E26" s="21">
        <f t="shared" ref="E26:E28" si="1">SUM(C26*D26)</f>
        <v>156750</v>
      </c>
      <c r="F26" s="21">
        <f t="shared" ref="F26:F28" si="2">+E26*12</f>
        <v>1881000</v>
      </c>
    </row>
    <row r="27" spans="1:6" ht="27.75" customHeight="1">
      <c r="A27" s="14">
        <v>4</v>
      </c>
      <c r="B27" s="15" t="s">
        <v>6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2"/>
        <v>10559969.279999999</v>
      </c>
    </row>
    <row r="28" spans="1:6" ht="24.75" customHeight="1">
      <c r="A28" s="14">
        <v>5</v>
      </c>
      <c r="B28" s="15" t="s">
        <v>7</v>
      </c>
      <c r="C28" s="21">
        <v>104000</v>
      </c>
      <c r="D28" s="14">
        <v>6</v>
      </c>
      <c r="E28" s="21">
        <f t="shared" si="1"/>
        <v>624000</v>
      </c>
      <c r="F28" s="21">
        <f t="shared" si="2"/>
        <v>7488000</v>
      </c>
    </row>
    <row r="29" spans="1:6" ht="22.5" customHeight="1">
      <c r="A29" s="14">
        <v>6</v>
      </c>
      <c r="B29" s="15" t="s">
        <v>9</v>
      </c>
      <c r="C29" s="21">
        <v>104500</v>
      </c>
      <c r="D29" s="14">
        <v>1</v>
      </c>
      <c r="E29" s="21">
        <f t="shared" ref="E29:E35" si="3">SUM(C29*D29)</f>
        <v>104500</v>
      </c>
      <c r="F29" s="21">
        <f t="shared" ref="F29:F35" si="4">+E29*12</f>
        <v>1254000</v>
      </c>
    </row>
    <row r="30" spans="1:6" ht="24.75" customHeight="1">
      <c r="A30" s="14">
        <v>7</v>
      </c>
      <c r="B30" s="15" t="s">
        <v>5</v>
      </c>
      <c r="C30" s="21">
        <v>104500</v>
      </c>
      <c r="D30" s="14">
        <v>1</v>
      </c>
      <c r="E30" s="21">
        <f t="shared" si="3"/>
        <v>104500</v>
      </c>
      <c r="F30" s="21">
        <f t="shared" si="4"/>
        <v>1254000</v>
      </c>
    </row>
    <row r="31" spans="1:6" ht="24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3"/>
        <v>52000</v>
      </c>
      <c r="F31" s="21">
        <f t="shared" si="4"/>
        <v>624000</v>
      </c>
    </row>
    <row r="32" spans="1:6" ht="23.25" customHeight="1">
      <c r="A32" s="14">
        <v>9</v>
      </c>
      <c r="B32" s="15" t="s">
        <v>13</v>
      </c>
      <c r="C32" s="21">
        <v>104000</v>
      </c>
      <c r="D32" s="14">
        <v>0.25</v>
      </c>
      <c r="E32" s="21">
        <f t="shared" si="3"/>
        <v>26000</v>
      </c>
      <c r="F32" s="21">
        <f t="shared" si="4"/>
        <v>312000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4"/>
        <v>1248000</v>
      </c>
    </row>
    <row r="34" spans="1:6" ht="24" customHeight="1">
      <c r="A34" s="14">
        <v>11</v>
      </c>
      <c r="B34" s="15" t="s">
        <v>11</v>
      </c>
      <c r="C34" s="21">
        <v>104000</v>
      </c>
      <c r="D34" s="14">
        <v>1</v>
      </c>
      <c r="E34" s="21">
        <f t="shared" si="3"/>
        <v>104000</v>
      </c>
      <c r="F34" s="21">
        <f t="shared" si="4"/>
        <v>1248000</v>
      </c>
    </row>
    <row r="35" spans="1:6" ht="23.25" customHeight="1">
      <c r="A35" s="14">
        <v>12</v>
      </c>
      <c r="B35" s="15" t="s">
        <v>18</v>
      </c>
      <c r="C35" s="21">
        <v>104000</v>
      </c>
      <c r="D35" s="14">
        <v>0.5</v>
      </c>
      <c r="E35" s="21">
        <f t="shared" si="3"/>
        <v>52000</v>
      </c>
      <c r="F35" s="21">
        <f t="shared" si="4"/>
        <v>624000</v>
      </c>
    </row>
    <row r="36" spans="1:6" ht="25.5" customHeight="1">
      <c r="A36" s="14">
        <v>13</v>
      </c>
      <c r="B36" s="15" t="s">
        <v>19</v>
      </c>
      <c r="C36" s="21">
        <v>104000</v>
      </c>
      <c r="D36" s="14">
        <v>1</v>
      </c>
      <c r="E36" s="21">
        <f t="shared" ref="E36" si="5">SUM(C36*D36)</f>
        <v>104000</v>
      </c>
      <c r="F36" s="21">
        <f t="shared" ref="F36" si="6">+E36*12</f>
        <v>1248000</v>
      </c>
    </row>
    <row r="37" spans="1:6" ht="27.75" customHeight="1">
      <c r="A37" s="24"/>
      <c r="B37" s="22" t="s">
        <v>14</v>
      </c>
      <c r="C37" s="23"/>
      <c r="D37" s="24">
        <f>SUM(D24:D36)</f>
        <v>22.47</v>
      </c>
      <c r="E37" s="23">
        <f>SUM(E24:E36)</f>
        <v>2537247.44</v>
      </c>
      <c r="F37" s="23">
        <f>SUM(F24:F36)</f>
        <v>30446969.280000001</v>
      </c>
    </row>
    <row r="38" spans="1:6" ht="33.75" customHeight="1">
      <c r="A38" s="16"/>
      <c r="B38" s="16"/>
      <c r="C38" s="16"/>
      <c r="D38" s="16"/>
      <c r="E38" s="16"/>
      <c r="F38" s="8"/>
    </row>
    <row r="39" spans="1:6" ht="20.25">
      <c r="A39" s="12" t="s">
        <v>15</v>
      </c>
      <c r="B39" s="12"/>
      <c r="C39" s="12"/>
      <c r="D39" s="12"/>
      <c r="E39" s="3"/>
      <c r="F39" s="8"/>
    </row>
    <row r="40" spans="1:6" ht="20.25">
      <c r="A40" s="12" t="s">
        <v>133</v>
      </c>
      <c r="B40" s="3"/>
      <c r="C40" s="3"/>
      <c r="D40" s="3"/>
      <c r="E40" s="12" t="s">
        <v>78</v>
      </c>
      <c r="F40" s="8"/>
    </row>
    <row r="41" spans="1:6" ht="40.5" customHeight="1">
      <c r="A41" s="12"/>
      <c r="B41" s="3"/>
      <c r="C41" s="3"/>
      <c r="D41" s="3"/>
      <c r="E41" s="12"/>
      <c r="F41" s="8"/>
    </row>
    <row r="42" spans="1:6" ht="20.25">
      <c r="A42" s="12" t="s">
        <v>30</v>
      </c>
      <c r="B42" s="3"/>
      <c r="C42" s="3"/>
      <c r="D42" s="3"/>
      <c r="E42" s="12" t="s">
        <v>29</v>
      </c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 t="s">
        <v>15</v>
      </c>
      <c r="B44" s="3"/>
      <c r="C44" s="3"/>
      <c r="D44" s="3"/>
      <c r="E44" s="12"/>
      <c r="F44" s="8"/>
    </row>
    <row r="45" spans="1:6" ht="20.25">
      <c r="A45" s="12" t="s">
        <v>16</v>
      </c>
      <c r="B45" s="3"/>
      <c r="C45" s="3"/>
      <c r="D45" s="3"/>
      <c r="E45" s="12"/>
      <c r="F45" s="8"/>
    </row>
    <row r="46" spans="1:6" ht="20.25">
      <c r="A46" s="12" t="s">
        <v>17</v>
      </c>
      <c r="B46" s="3"/>
      <c r="C46" s="3"/>
      <c r="D46" s="3"/>
      <c r="E46" s="12" t="s">
        <v>129</v>
      </c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7.25">
      <c r="A49" s="8"/>
      <c r="B49" s="8"/>
      <c r="C49" s="8"/>
      <c r="D49" s="8"/>
      <c r="E49" s="4" t="s">
        <v>80</v>
      </c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I12" sqref="I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4" customWidth="1"/>
  </cols>
  <sheetData>
    <row r="1" spans="1:6" ht="18.75">
      <c r="E1" s="9" t="s">
        <v>58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177</v>
      </c>
      <c r="F4" s="39"/>
    </row>
    <row r="5" spans="1:6" ht="18.75">
      <c r="E5" s="9" t="s">
        <v>168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58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94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1.2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134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0.5</v>
      </c>
      <c r="E25" s="21">
        <f>SUM(C25*D25)</f>
        <v>52250</v>
      </c>
      <c r="F25" s="21">
        <f t="shared" ref="F25" si="0">+E25*12</f>
        <v>627000</v>
      </c>
    </row>
    <row r="26" spans="1:6" ht="24.75" customHeight="1">
      <c r="A26" s="14">
        <v>3</v>
      </c>
      <c r="B26" s="15" t="s">
        <v>8</v>
      </c>
      <c r="C26" s="21">
        <v>104500</v>
      </c>
      <c r="D26" s="14">
        <v>0.75</v>
      </c>
      <c r="E26" s="21">
        <f t="shared" ref="E26:E33" si="1">SUM(C26*D26)</f>
        <v>78375</v>
      </c>
      <c r="F26" s="21">
        <f t="shared" ref="F26:F33" si="2">+E26*12</f>
        <v>940500</v>
      </c>
    </row>
    <row r="27" spans="1:6" ht="27" customHeight="1">
      <c r="A27" s="14">
        <v>4</v>
      </c>
      <c r="B27" s="15" t="s">
        <v>6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2"/>
        <v>5279984.6399999997</v>
      </c>
    </row>
    <row r="28" spans="1:6" ht="23.25" customHeight="1">
      <c r="A28" s="14">
        <v>5</v>
      </c>
      <c r="B28" s="15" t="s">
        <v>7</v>
      </c>
      <c r="C28" s="21">
        <v>104000</v>
      </c>
      <c r="D28" s="14">
        <v>3</v>
      </c>
      <c r="E28" s="21">
        <f t="shared" si="1"/>
        <v>312000</v>
      </c>
      <c r="F28" s="21">
        <f t="shared" si="2"/>
        <v>3744000</v>
      </c>
    </row>
    <row r="29" spans="1:6" ht="24.7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si="1"/>
        <v>78375</v>
      </c>
      <c r="F29" s="21">
        <f t="shared" si="2"/>
        <v>940500</v>
      </c>
    </row>
    <row r="30" spans="1:6" ht="24.7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1"/>
        <v>52250</v>
      </c>
      <c r="F30" s="21">
        <f t="shared" si="2"/>
        <v>627000</v>
      </c>
    </row>
    <row r="31" spans="1:6" ht="24.7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2"/>
        <v>1248000</v>
      </c>
    </row>
    <row r="32" spans="1:6" ht="24" customHeight="1">
      <c r="A32" s="14">
        <v>9</v>
      </c>
      <c r="B32" s="15" t="s">
        <v>11</v>
      </c>
      <c r="C32" s="21">
        <v>104000</v>
      </c>
      <c r="D32" s="14">
        <v>0.5</v>
      </c>
      <c r="E32" s="21">
        <f t="shared" si="1"/>
        <v>52000</v>
      </c>
      <c r="F32" s="21">
        <f t="shared" si="2"/>
        <v>624000</v>
      </c>
    </row>
    <row r="33" spans="1:6" ht="24" customHeight="1">
      <c r="A33" s="14">
        <v>10</v>
      </c>
      <c r="B33" s="15" t="s">
        <v>19</v>
      </c>
      <c r="C33" s="21">
        <v>104000</v>
      </c>
      <c r="D33" s="14">
        <v>1</v>
      </c>
      <c r="E33" s="21">
        <f t="shared" si="1"/>
        <v>104000</v>
      </c>
      <c r="F33" s="21">
        <f t="shared" si="2"/>
        <v>1248000</v>
      </c>
    </row>
    <row r="34" spans="1:6" ht="27" customHeight="1">
      <c r="A34" s="14"/>
      <c r="B34" s="22" t="s">
        <v>14</v>
      </c>
      <c r="C34" s="24"/>
      <c r="D34" s="24">
        <f>SUM(D24:D33)</f>
        <v>12.36</v>
      </c>
      <c r="E34" s="23">
        <f>SUM(E24:E33)</f>
        <v>1394248.72</v>
      </c>
      <c r="F34" s="23">
        <f>SUM(F24:F33)</f>
        <v>16730984.640000001</v>
      </c>
    </row>
    <row r="35" spans="1:6" ht="38.25" customHeight="1">
      <c r="A35" s="16"/>
      <c r="B35" s="16"/>
      <c r="C35" s="16"/>
      <c r="D35" s="16"/>
      <c r="E35" s="16"/>
      <c r="F35" s="8"/>
    </row>
    <row r="36" spans="1:6" ht="20.25">
      <c r="A36" s="12" t="s">
        <v>15</v>
      </c>
      <c r="B36" s="12"/>
      <c r="C36" s="12"/>
      <c r="D36" s="12"/>
      <c r="E36" s="3"/>
      <c r="F36" s="8"/>
    </row>
    <row r="37" spans="1:6" ht="20.25">
      <c r="A37" s="12" t="s">
        <v>133</v>
      </c>
      <c r="B37" s="3"/>
      <c r="C37" s="3"/>
      <c r="D37" s="3"/>
      <c r="E37" s="12" t="s">
        <v>78</v>
      </c>
      <c r="F37" s="8"/>
    </row>
    <row r="38" spans="1:6" ht="39" customHeight="1">
      <c r="A38" s="12"/>
      <c r="B38" s="3"/>
      <c r="C38" s="3"/>
      <c r="D38" s="3"/>
      <c r="E38" s="12"/>
      <c r="F38" s="8"/>
    </row>
    <row r="39" spans="1:6" ht="20.25">
      <c r="A39" s="12" t="s">
        <v>151</v>
      </c>
      <c r="B39" s="3"/>
      <c r="C39" s="3"/>
      <c r="D39" s="3"/>
      <c r="E39" s="12" t="s">
        <v>152</v>
      </c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 t="s">
        <v>15</v>
      </c>
      <c r="B41" s="3"/>
      <c r="C41" s="3"/>
      <c r="D41" s="3"/>
      <c r="E41" s="12"/>
      <c r="F41" s="8"/>
    </row>
    <row r="42" spans="1:6" ht="20.25">
      <c r="A42" s="12" t="s">
        <v>16</v>
      </c>
      <c r="B42" s="3"/>
      <c r="C42" s="3"/>
      <c r="D42" s="3"/>
      <c r="E42" s="12"/>
      <c r="F42" s="8"/>
    </row>
    <row r="43" spans="1:6" ht="20.25">
      <c r="A43" s="12" t="s">
        <v>17</v>
      </c>
      <c r="B43" s="3"/>
      <c r="C43" s="3"/>
      <c r="D43" s="3"/>
      <c r="E43" s="12" t="s">
        <v>129</v>
      </c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7.25">
      <c r="A46" s="8"/>
      <c r="B46" s="8"/>
      <c r="C46" s="8"/>
      <c r="D46" s="8"/>
      <c r="E46" s="4" t="s">
        <v>80</v>
      </c>
      <c r="F46" s="8"/>
    </row>
    <row r="47" spans="1:6">
      <c r="A47" s="8"/>
      <c r="B47" s="8"/>
      <c r="C47" s="8"/>
      <c r="D47" s="8"/>
      <c r="E47" s="8"/>
      <c r="F47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4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B33" sqref="B33:F3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8.75">
      <c r="E1" s="9" t="s">
        <v>59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174</v>
      </c>
      <c r="F4" s="39"/>
    </row>
    <row r="5" spans="1:6" ht="18.75">
      <c r="E5" s="9" t="s">
        <v>169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59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91</v>
      </c>
      <c r="F10" s="10"/>
    </row>
    <row r="11" spans="1:6" ht="18.75" hidden="1">
      <c r="A11" s="6"/>
      <c r="B11" s="6"/>
      <c r="C11" s="6"/>
      <c r="D11" s="8"/>
      <c r="E11" s="9" t="s">
        <v>95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135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43</v>
      </c>
      <c r="F23" s="13" t="s">
        <v>50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12</v>
      </c>
      <c r="C25" s="21">
        <v>104500</v>
      </c>
      <c r="D25" s="14">
        <v>0.5</v>
      </c>
      <c r="E25" s="21">
        <f>SUM(C25*D25)</f>
        <v>52250</v>
      </c>
      <c r="F25" s="21">
        <f t="shared" ref="F25:F35" si="0">+E25*12</f>
        <v>627000</v>
      </c>
    </row>
    <row r="26" spans="1:6" ht="25.5" customHeight="1">
      <c r="A26" s="14">
        <v>3</v>
      </c>
      <c r="B26" s="15" t="s">
        <v>8</v>
      </c>
      <c r="C26" s="21">
        <v>104500</v>
      </c>
      <c r="D26" s="14">
        <v>0.75</v>
      </c>
      <c r="E26" s="21">
        <f t="shared" ref="E26:E28" si="1">SUM(C26*D26)</f>
        <v>78375</v>
      </c>
      <c r="F26" s="21">
        <f t="shared" si="0"/>
        <v>940500</v>
      </c>
    </row>
    <row r="27" spans="1:6" ht="25.5" customHeight="1">
      <c r="A27" s="14">
        <v>4</v>
      </c>
      <c r="B27" s="15" t="s">
        <v>6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7.75" customHeight="1">
      <c r="A28" s="14">
        <v>5</v>
      </c>
      <c r="B28" s="15" t="s">
        <v>7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ref="E29:E32" si="2">SUM(C29*D29)</f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2"/>
        <v>52250</v>
      </c>
      <c r="F30" s="21">
        <f t="shared" si="0"/>
        <v>627000</v>
      </c>
    </row>
    <row r="31" spans="1:6" ht="26.2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7" customHeight="1">
      <c r="A32" s="14">
        <v>9</v>
      </c>
      <c r="B32" s="15" t="s">
        <v>11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4.75" customHeight="1">
      <c r="A33" s="14">
        <v>10</v>
      </c>
      <c r="B33" s="15" t="s">
        <v>20</v>
      </c>
      <c r="C33" s="21">
        <v>104000</v>
      </c>
      <c r="D33" s="14">
        <v>0.5</v>
      </c>
      <c r="E33" s="21">
        <f t="shared" ref="E33:E34" si="3">SUM(C33*D33)</f>
        <v>52000</v>
      </c>
      <c r="F33" s="21">
        <f t="shared" si="0"/>
        <v>624000</v>
      </c>
    </row>
    <row r="34" spans="1:6" ht="27" customHeight="1">
      <c r="A34" s="14">
        <v>11</v>
      </c>
      <c r="B34" s="15" t="s">
        <v>19</v>
      </c>
      <c r="C34" s="21">
        <v>104000</v>
      </c>
      <c r="D34" s="14">
        <v>1</v>
      </c>
      <c r="E34" s="21">
        <f t="shared" si="3"/>
        <v>104000</v>
      </c>
      <c r="F34" s="21">
        <f t="shared" si="0"/>
        <v>1248000</v>
      </c>
    </row>
    <row r="35" spans="1:6" ht="31.5" customHeight="1">
      <c r="A35" s="14"/>
      <c r="B35" s="22" t="s">
        <v>14</v>
      </c>
      <c r="C35" s="24"/>
      <c r="D35" s="24">
        <f>SUM(D24:D34)</f>
        <v>12.86</v>
      </c>
      <c r="E35" s="23">
        <f>SUM(E24:E34)</f>
        <v>1446248.72</v>
      </c>
      <c r="F35" s="23">
        <f t="shared" si="0"/>
        <v>17354984.640000001</v>
      </c>
    </row>
    <row r="36" spans="1:6" ht="31.5" customHeight="1">
      <c r="A36" s="16"/>
      <c r="B36" s="16"/>
      <c r="C36" s="16"/>
      <c r="D36" s="16"/>
      <c r="E36" s="16"/>
      <c r="F36" s="8"/>
    </row>
    <row r="37" spans="1:6" ht="20.25">
      <c r="A37" s="12" t="s">
        <v>15</v>
      </c>
      <c r="B37" s="12"/>
      <c r="C37" s="12"/>
      <c r="D37" s="12"/>
      <c r="E37" s="3"/>
      <c r="F37" s="8"/>
    </row>
    <row r="38" spans="1:6" ht="20.25">
      <c r="A38" s="12" t="s">
        <v>133</v>
      </c>
      <c r="B38" s="3"/>
      <c r="C38" s="3"/>
      <c r="D38" s="3"/>
      <c r="E38" s="12" t="s">
        <v>78</v>
      </c>
      <c r="F38" s="8"/>
    </row>
    <row r="39" spans="1:6" ht="43.5" customHeight="1">
      <c r="A39" s="12"/>
      <c r="B39" s="3"/>
      <c r="C39" s="3"/>
      <c r="D39" s="3"/>
      <c r="E39" s="12"/>
      <c r="F39" s="8"/>
    </row>
    <row r="40" spans="1:6" ht="20.25">
      <c r="A40" s="12" t="s">
        <v>153</v>
      </c>
      <c r="B40" s="3"/>
      <c r="C40" s="3"/>
      <c r="D40" s="3"/>
      <c r="E40" s="12" t="s">
        <v>154</v>
      </c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 t="s">
        <v>15</v>
      </c>
      <c r="B42" s="3"/>
      <c r="C42" s="3"/>
      <c r="D42" s="3"/>
      <c r="E42" s="12"/>
      <c r="F42" s="8"/>
    </row>
    <row r="43" spans="1:6" ht="20.25">
      <c r="A43" s="12" t="s">
        <v>16</v>
      </c>
      <c r="B43" s="3"/>
      <c r="C43" s="3"/>
      <c r="D43" s="3"/>
      <c r="E43" s="12"/>
      <c r="F43" s="8"/>
    </row>
    <row r="44" spans="1:6" ht="20.25">
      <c r="A44" s="12" t="s">
        <v>17</v>
      </c>
      <c r="B44" s="3"/>
      <c r="C44" s="3"/>
      <c r="D44" s="3"/>
      <c r="E44" s="12" t="s">
        <v>129</v>
      </c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7.25">
      <c r="A47" s="8"/>
      <c r="B47" s="8"/>
      <c r="C47" s="8"/>
      <c r="D47" s="8"/>
      <c r="E47" s="4" t="s">
        <v>80</v>
      </c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A15:E15"/>
    <mergeCell ref="A16:E16"/>
    <mergeCell ref="A17:E17"/>
    <mergeCell ref="A18:E18"/>
    <mergeCell ref="E4:F4"/>
  </mergeCells>
  <pageMargins left="0.70866141732283472" right="0.70866141732283472" top="0.74803149606299213" bottom="0.74803149606299213" header="0.31496062992125984" footer="0.31496062992125984"/>
  <pageSetup paperSize="9" scale="5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H6" sqref="H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</cols>
  <sheetData>
    <row r="1" spans="1:6" ht="18.75">
      <c r="E1" s="9" t="s">
        <v>60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180</v>
      </c>
      <c r="F4" s="39"/>
    </row>
    <row r="5" spans="1:6" ht="18.75">
      <c r="A5" s="1"/>
      <c r="B5" s="1"/>
      <c r="C5" s="1"/>
      <c r="D5" s="1"/>
      <c r="E5" s="9" t="s">
        <v>166</v>
      </c>
    </row>
    <row r="6" spans="1:6" ht="17.25">
      <c r="A6" s="1"/>
      <c r="B6" s="1"/>
      <c r="C6" s="1"/>
      <c r="D6" s="1"/>
      <c r="E6" s="2"/>
    </row>
    <row r="7" spans="1:6" ht="18.75" hidden="1">
      <c r="A7" s="6"/>
      <c r="B7" s="6"/>
      <c r="C7" s="6"/>
      <c r="D7" s="8"/>
      <c r="E7" s="9" t="s">
        <v>97</v>
      </c>
      <c r="F7" s="10"/>
    </row>
    <row r="8" spans="1:6" ht="18.75" hidden="1">
      <c r="A8" s="6"/>
      <c r="B8" s="6"/>
      <c r="C8" s="6"/>
      <c r="D8" s="8"/>
      <c r="E8" s="9" t="s">
        <v>0</v>
      </c>
      <c r="F8" s="10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96</v>
      </c>
      <c r="F10" s="10"/>
    </row>
    <row r="11" spans="1:6" ht="18.75" hidden="1">
      <c r="A11" s="6"/>
      <c r="B11" s="6"/>
      <c r="C11" s="6"/>
      <c r="D11" s="8"/>
      <c r="E11" s="9" t="s">
        <v>98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36" t="s">
        <v>2</v>
      </c>
      <c r="B15" s="36"/>
      <c r="C15" s="36"/>
      <c r="D15" s="36"/>
      <c r="E15" s="36"/>
      <c r="F15" s="8"/>
    </row>
    <row r="16" spans="1:6" ht="20.25">
      <c r="A16" s="37" t="s">
        <v>22</v>
      </c>
      <c r="B16" s="37"/>
      <c r="C16" s="37"/>
      <c r="D16" s="37"/>
      <c r="E16" s="37"/>
      <c r="F16" s="8"/>
    </row>
    <row r="17" spans="1:6" ht="20.25">
      <c r="A17" s="37"/>
      <c r="B17" s="37"/>
      <c r="C17" s="37"/>
      <c r="D17" s="37"/>
      <c r="E17" s="37"/>
      <c r="F17" s="8"/>
    </row>
    <row r="18" spans="1:6" ht="20.25">
      <c r="A18" s="38" t="s">
        <v>155</v>
      </c>
      <c r="B18" s="38"/>
      <c r="C18" s="38"/>
      <c r="D18" s="38"/>
      <c r="E18" s="38"/>
      <c r="F18" s="8"/>
    </row>
    <row r="19" spans="1:6" ht="20.25">
      <c r="A19" s="29"/>
      <c r="B19" s="29"/>
      <c r="C19" s="11" t="s">
        <v>23</v>
      </c>
      <c r="D19" s="29"/>
      <c r="E19" s="29"/>
      <c r="F19" s="8"/>
    </row>
    <row r="20" spans="1:6" ht="20.25">
      <c r="A20" s="3"/>
      <c r="B20" s="12" t="s">
        <v>44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8"/>
      <c r="F22" s="3"/>
    </row>
    <row r="23" spans="1:6" ht="60.75">
      <c r="A23" s="13" t="s">
        <v>3</v>
      </c>
      <c r="B23" s="13" t="s">
        <v>24</v>
      </c>
      <c r="C23" s="13" t="s">
        <v>25</v>
      </c>
      <c r="D23" s="13" t="s">
        <v>26</v>
      </c>
      <c r="E23" s="13" t="s">
        <v>45</v>
      </c>
      <c r="F23" s="13" t="s">
        <v>49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12</v>
      </c>
      <c r="C25" s="21">
        <v>104500</v>
      </c>
      <c r="D25" s="14">
        <v>1</v>
      </c>
      <c r="E25" s="21">
        <f>SUM(C25*D25)</f>
        <v>104500</v>
      </c>
      <c r="F25" s="21">
        <f t="shared" ref="F25:F36" si="0">+E25*12</f>
        <v>1254000</v>
      </c>
    </row>
    <row r="26" spans="1:6" ht="26.25" customHeight="1">
      <c r="A26" s="14">
        <v>3</v>
      </c>
      <c r="B26" s="15" t="s">
        <v>8</v>
      </c>
      <c r="C26" s="21">
        <v>104500</v>
      </c>
      <c r="D26" s="14">
        <v>1</v>
      </c>
      <c r="E26" s="21">
        <f t="shared" ref="E26:E28" si="1">SUM(C26*D26)</f>
        <v>104500</v>
      </c>
      <c r="F26" s="21">
        <f t="shared" si="0"/>
        <v>1254000</v>
      </c>
    </row>
    <row r="27" spans="1:6" ht="27" customHeight="1">
      <c r="A27" s="14">
        <v>4</v>
      </c>
      <c r="B27" s="15" t="s">
        <v>6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6.25" customHeight="1">
      <c r="A28" s="14">
        <v>5</v>
      </c>
      <c r="B28" s="15" t="s">
        <v>7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7.75" customHeight="1">
      <c r="A29" s="14">
        <v>6</v>
      </c>
      <c r="B29" s="15" t="s">
        <v>9</v>
      </c>
      <c r="C29" s="21">
        <v>104500</v>
      </c>
      <c r="D29" s="14">
        <v>0.75</v>
      </c>
      <c r="E29" s="21">
        <f t="shared" ref="E29:E34" si="2">SUM(C29*D29)</f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5</v>
      </c>
      <c r="C30" s="21">
        <v>104500</v>
      </c>
      <c r="D30" s="14">
        <v>0.5</v>
      </c>
      <c r="E30" s="21">
        <f t="shared" si="2"/>
        <v>52250</v>
      </c>
      <c r="F30" s="21">
        <f t="shared" si="0"/>
        <v>627000</v>
      </c>
    </row>
    <row r="31" spans="1:6" ht="24" customHeight="1">
      <c r="A31" s="14">
        <v>8</v>
      </c>
      <c r="B31" s="15" t="s">
        <v>75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6" ht="24" customHeight="1">
      <c r="A33" s="14">
        <v>10</v>
      </c>
      <c r="B33" s="15" t="s">
        <v>11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6.25" customHeight="1">
      <c r="A34" s="14">
        <v>11</v>
      </c>
      <c r="B34" s="15" t="s">
        <v>18</v>
      </c>
      <c r="C34" s="21">
        <v>104000</v>
      </c>
      <c r="D34" s="14">
        <v>0.5</v>
      </c>
      <c r="E34" s="21">
        <f t="shared" si="2"/>
        <v>52000</v>
      </c>
      <c r="F34" s="21">
        <f t="shared" si="0"/>
        <v>624000</v>
      </c>
    </row>
    <row r="35" spans="1:6" ht="26.25" customHeight="1">
      <c r="A35" s="14">
        <v>12</v>
      </c>
      <c r="B35" s="15" t="s">
        <v>19</v>
      </c>
      <c r="C35" s="21">
        <v>104000</v>
      </c>
      <c r="D35" s="14">
        <v>1</v>
      </c>
      <c r="E35" s="21">
        <f t="shared" ref="E35" si="3">SUM(C35*D35)</f>
        <v>104000</v>
      </c>
      <c r="F35" s="21">
        <f t="shared" si="0"/>
        <v>1248000</v>
      </c>
    </row>
    <row r="36" spans="1:6" ht="25.5" customHeight="1">
      <c r="A36" s="14"/>
      <c r="B36" s="22" t="s">
        <v>14</v>
      </c>
      <c r="C36" s="24"/>
      <c r="D36" s="24">
        <f>SUM(D24:D35)</f>
        <v>16.73</v>
      </c>
      <c r="E36" s="23">
        <f>SUM(E24:E35)</f>
        <v>1879289.96</v>
      </c>
      <c r="F36" s="23">
        <f t="shared" si="0"/>
        <v>22551479.52</v>
      </c>
    </row>
    <row r="37" spans="1:6" ht="27" customHeight="1">
      <c r="A37" s="16"/>
      <c r="B37" s="16"/>
      <c r="C37" s="16"/>
      <c r="D37" s="16"/>
      <c r="E37" s="16"/>
      <c r="F37" s="8"/>
    </row>
    <row r="38" spans="1:6" ht="20.25">
      <c r="A38" s="12" t="s">
        <v>15</v>
      </c>
      <c r="B38" s="12"/>
      <c r="C38" s="12"/>
      <c r="D38" s="12"/>
      <c r="E38" s="3"/>
      <c r="F38" s="8"/>
    </row>
    <row r="39" spans="1:6" ht="20.25">
      <c r="A39" s="12" t="s">
        <v>133</v>
      </c>
      <c r="B39" s="3"/>
      <c r="C39" s="3"/>
      <c r="D39" s="3"/>
      <c r="E39" s="12" t="s">
        <v>78</v>
      </c>
      <c r="F39" s="8"/>
    </row>
    <row r="40" spans="1:6" ht="34.5" customHeight="1">
      <c r="A40" s="12"/>
      <c r="B40" s="3"/>
      <c r="C40" s="3"/>
      <c r="D40" s="3"/>
      <c r="E40" s="12"/>
      <c r="F40" s="8"/>
    </row>
    <row r="41" spans="1:6" ht="20.25">
      <c r="A41" s="12" t="s">
        <v>30</v>
      </c>
      <c r="B41" s="3"/>
      <c r="C41" s="3"/>
      <c r="D41" s="3"/>
      <c r="E41" s="12" t="s">
        <v>31</v>
      </c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 t="s">
        <v>15</v>
      </c>
      <c r="B43" s="3"/>
      <c r="C43" s="3"/>
      <c r="D43" s="3"/>
      <c r="E43" s="12"/>
      <c r="F43" s="8"/>
    </row>
    <row r="44" spans="1:6" ht="20.25">
      <c r="A44" s="12" t="s">
        <v>16</v>
      </c>
      <c r="B44" s="3"/>
      <c r="C44" s="3"/>
      <c r="D44" s="3"/>
      <c r="E44" s="12"/>
      <c r="F44" s="8"/>
    </row>
    <row r="45" spans="1:6" ht="20.25">
      <c r="A45" s="12" t="s">
        <v>17</v>
      </c>
      <c r="B45" s="3"/>
      <c r="C45" s="3"/>
      <c r="D45" s="3"/>
      <c r="E45" s="12" t="s">
        <v>129</v>
      </c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7.25">
      <c r="A48" s="8"/>
      <c r="B48" s="8"/>
      <c r="C48" s="8"/>
      <c r="D48" s="8"/>
      <c r="E48" s="4" t="s">
        <v>80</v>
      </c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A15:E15"/>
    <mergeCell ref="A16:E16"/>
    <mergeCell ref="A17:E17"/>
    <mergeCell ref="A18:E18"/>
    <mergeCell ref="E4:F4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</vt:lpstr>
      <vt:lpstr>ծիածան</vt:lpstr>
      <vt:lpstr>թոռնիկ Մանուշակ </vt:lpstr>
      <vt:lpstr>ժպիտ </vt:lpstr>
      <vt:lpstr>Լուսաստղիկ </vt:lpstr>
      <vt:lpstr>Արձագանք </vt:lpstr>
      <vt:lpstr>Լիլիթ </vt:lpstr>
      <vt:lpstr>Նանուլիկ</vt:lpstr>
      <vt:lpstr>Լիանա</vt:lpstr>
      <vt:lpstr>Արևիկ </vt:lpstr>
      <vt:lpstr>Արարատ </vt:lpstr>
      <vt:lpstr>Գոհար</vt:lpstr>
      <vt:lpstr>Փարոս</vt:lpstr>
      <vt:lpstr>Անի պարտեզ</vt:lpstr>
      <vt:lpstr>Կարմիր գլխարկ </vt:lpstr>
      <vt:lpstr>Հենզել և Գրետել</vt:lpstr>
      <vt:lpstr>Սուրբ Մարիամ </vt:lpstr>
      <vt:lpstr>Գյումրու մանկիկ</vt:lpstr>
      <vt:lpstr>Էյլիթիա</vt:lpstr>
      <vt:lpstr>Ձյունիկ</vt:lpstr>
      <vt:lpstr>Հուսո առագաստ </vt:lpstr>
      <vt:lpstr>Երազանք </vt:lpstr>
      <vt:lpstr>Անուլիկ </vt:lpstr>
      <vt:lpstr>Զանգակ </vt:lpstr>
      <vt:lpstr>Лист1</vt:lpstr>
      <vt:lpstr>'Անի պարտեզ'!Область_печати</vt:lpstr>
      <vt:lpstr>'Անուլիկ '!Область_печати</vt:lpstr>
      <vt:lpstr>'Արարատ '!Область_печати</vt:lpstr>
      <vt:lpstr>'Արևիկ '!Область_печати</vt:lpstr>
      <vt:lpstr>'Արձագանք '!Область_печати</vt:lpstr>
      <vt:lpstr>'Գյումրու մանկիկ'!Область_печати</vt:lpstr>
      <vt:lpstr>Գոհար!Область_печати</vt:lpstr>
      <vt:lpstr>'Երազանք '!Область_печати</vt:lpstr>
      <vt:lpstr>'Զանգակ '!Область_печати</vt:lpstr>
      <vt:lpstr>Էյլիթիա!Область_печати</vt:lpstr>
      <vt:lpstr>'թոռնիկ Մանուշակ '!Область_печати</vt:lpstr>
      <vt:lpstr>'ժպիտ '!Область_печати</vt:lpstr>
      <vt:lpstr>Լապտերիկ!Область_печати</vt:lpstr>
      <vt:lpstr>Լիանա!Область_печати</vt:lpstr>
      <vt:lpstr>'Լիլիթ '!Область_печати</vt:lpstr>
      <vt:lpstr>'Լուսաստղիկ '!Область_печати</vt:lpstr>
      <vt:lpstr>ծիածան!Область_печати</vt:lpstr>
      <vt:lpstr>'Կարմիր գլխարկ '!Область_печати</vt:lpstr>
      <vt:lpstr>'Հենզել և Գրետել'!Область_печати</vt:lpstr>
      <vt:lpstr>'Հուսո առագաստ '!Область_печати</vt:lpstr>
      <vt:lpstr>Ձյունիկ!Область_печати</vt:lpstr>
      <vt:lpstr>Նանուլիկ!Область_печати</vt:lpstr>
      <vt:lpstr>'Սուրբ Մարիամ '!Область_печати</vt:lpstr>
      <vt:lpstr>Փարոս!Область_печати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2022-12-23T13:12:24Z</dcterms:modified>
</cp:coreProperties>
</file>